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poon\Desktop\words\"/>
    </mc:Choice>
  </mc:AlternateContent>
  <xr:revisionPtr revIDLastSave="0" documentId="13_ncr:1_{6B6B7483-D2E9-45AD-BADE-F220D5C32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说明" sheetId="2" r:id="rId1"/>
    <sheet name="竖总表" sheetId="3" r:id="rId2"/>
    <sheet name="联想词与读音二维表" sheetId="1" r:id="rId3"/>
    <sheet name="读音占用统计" sheetId="4" r:id="rId4"/>
    <sheet name="三盲编码示例" sheetId="5" r:id="rId5"/>
    <sheet name="音调占用计算表" sheetId="6" state="hidden" r:id="rId6"/>
    <sheet name="音调排序索引表" sheetId="7" state="hidden" r:id="rId7"/>
  </sheets>
  <calcPr calcId="191029"/>
</workbook>
</file>

<file path=xl/calcChain.xml><?xml version="1.0" encoding="utf-8"?>
<calcChain xmlns="http://schemas.openxmlformats.org/spreadsheetml/2006/main">
  <c r="H507" i="6" l="1"/>
  <c r="I507" i="6" s="1"/>
  <c r="H506" i="6"/>
  <c r="I506" i="6" s="1"/>
  <c r="H505" i="6"/>
  <c r="I505" i="6" s="1"/>
  <c r="H504" i="6"/>
  <c r="I504" i="6" s="1"/>
  <c r="H503" i="6"/>
  <c r="I503" i="6" s="1"/>
  <c r="H502" i="6"/>
  <c r="I502" i="6" s="1"/>
  <c r="H501" i="6"/>
  <c r="I501" i="6" s="1"/>
  <c r="H500" i="6"/>
  <c r="I500" i="6" s="1"/>
  <c r="H499" i="6"/>
  <c r="I499" i="6" s="1"/>
  <c r="H498" i="6"/>
  <c r="I498" i="6" s="1"/>
  <c r="H497" i="6"/>
  <c r="I497" i="6" s="1"/>
  <c r="H496" i="6"/>
  <c r="I496" i="6" s="1"/>
  <c r="H495" i="6"/>
  <c r="I495" i="6" s="1"/>
  <c r="M495" i="6" s="1"/>
  <c r="H494" i="6"/>
  <c r="I494" i="6" s="1"/>
  <c r="H493" i="6"/>
  <c r="I493" i="6" s="1"/>
  <c r="M493" i="6" s="1"/>
  <c r="H492" i="6"/>
  <c r="I492" i="6" s="1"/>
  <c r="K492" i="6" s="1"/>
  <c r="H491" i="6"/>
  <c r="I491" i="6" s="1"/>
  <c r="M491" i="6" s="1"/>
  <c r="H490" i="6"/>
  <c r="I490" i="6" s="1"/>
  <c r="H489" i="6"/>
  <c r="I489" i="6" s="1"/>
  <c r="H488" i="6"/>
  <c r="I488" i="6" s="1"/>
  <c r="H487" i="6"/>
  <c r="I487" i="6" s="1"/>
  <c r="M487" i="6" s="1"/>
  <c r="H486" i="6"/>
  <c r="I486" i="6" s="1"/>
  <c r="H485" i="6"/>
  <c r="I485" i="6" s="1"/>
  <c r="M485" i="6" s="1"/>
  <c r="H484" i="6"/>
  <c r="I484" i="6" s="1"/>
  <c r="K484" i="6" s="1"/>
  <c r="H483" i="6"/>
  <c r="I483" i="6" s="1"/>
  <c r="M483" i="6" s="1"/>
  <c r="H482" i="6"/>
  <c r="I482" i="6" s="1"/>
  <c r="H481" i="6"/>
  <c r="I481" i="6" s="1"/>
  <c r="H480" i="6"/>
  <c r="I480" i="6" s="1"/>
  <c r="H479" i="6"/>
  <c r="I479" i="6" s="1"/>
  <c r="H478" i="6"/>
  <c r="I478" i="6" s="1"/>
  <c r="H477" i="6"/>
  <c r="I477" i="6" s="1"/>
  <c r="M477" i="6" s="1"/>
  <c r="H476" i="6"/>
  <c r="I476" i="6" s="1"/>
  <c r="K476" i="6" s="1"/>
  <c r="H475" i="6"/>
  <c r="I475" i="6" s="1"/>
  <c r="H474" i="6"/>
  <c r="I474" i="6" s="1"/>
  <c r="H473" i="6"/>
  <c r="I473" i="6" s="1"/>
  <c r="H472" i="6"/>
  <c r="I472" i="6" s="1"/>
  <c r="H471" i="6"/>
  <c r="I471" i="6" s="1"/>
  <c r="H470" i="6"/>
  <c r="I470" i="6" s="1"/>
  <c r="H469" i="6"/>
  <c r="I469" i="6" s="1"/>
  <c r="M469" i="6" s="1"/>
  <c r="H468" i="6"/>
  <c r="I468" i="6" s="1"/>
  <c r="K468" i="6" s="1"/>
  <c r="H467" i="6"/>
  <c r="I467" i="6" s="1"/>
  <c r="H466" i="6"/>
  <c r="I466" i="6" s="1"/>
  <c r="H465" i="6"/>
  <c r="I465" i="6" s="1"/>
  <c r="M465" i="6" s="1"/>
  <c r="H464" i="6"/>
  <c r="I464" i="6" s="1"/>
  <c r="H463" i="6"/>
  <c r="I463" i="6" s="1"/>
  <c r="H462" i="6"/>
  <c r="I462" i="6" s="1"/>
  <c r="H461" i="6"/>
  <c r="I461" i="6" s="1"/>
  <c r="M461" i="6" s="1"/>
  <c r="H460" i="6"/>
  <c r="I460" i="6" s="1"/>
  <c r="K460" i="6" s="1"/>
  <c r="H459" i="6"/>
  <c r="I459" i="6" s="1"/>
  <c r="H458" i="6"/>
  <c r="I458" i="6" s="1"/>
  <c r="H457" i="6"/>
  <c r="I457" i="6" s="1"/>
  <c r="M457" i="6" s="1"/>
  <c r="H456" i="6"/>
  <c r="I456" i="6" s="1"/>
  <c r="H455" i="6"/>
  <c r="I455" i="6" s="1"/>
  <c r="H454" i="6"/>
  <c r="I454" i="6" s="1"/>
  <c r="H453" i="6"/>
  <c r="I453" i="6" s="1"/>
  <c r="M453" i="6" s="1"/>
  <c r="H452" i="6"/>
  <c r="I452" i="6" s="1"/>
  <c r="H451" i="6"/>
  <c r="I451" i="6" s="1"/>
  <c r="K451" i="6" s="1"/>
  <c r="H450" i="6"/>
  <c r="I450" i="6" s="1"/>
  <c r="H449" i="6"/>
  <c r="I449" i="6" s="1"/>
  <c r="K449" i="6" s="1"/>
  <c r="H448" i="6"/>
  <c r="I448" i="6" s="1"/>
  <c r="H447" i="6"/>
  <c r="I447" i="6" s="1"/>
  <c r="H446" i="6"/>
  <c r="I446" i="6" s="1"/>
  <c r="M446" i="6" s="1"/>
  <c r="H445" i="6"/>
  <c r="I445" i="6" s="1"/>
  <c r="H444" i="6"/>
  <c r="I444" i="6" s="1"/>
  <c r="M444" i="6" s="1"/>
  <c r="H443" i="6"/>
  <c r="I443" i="6" s="1"/>
  <c r="H442" i="6"/>
  <c r="I442" i="6" s="1"/>
  <c r="M442" i="6" s="1"/>
  <c r="H441" i="6"/>
  <c r="I441" i="6" s="1"/>
  <c r="K441" i="6" s="1"/>
  <c r="H440" i="6"/>
  <c r="I440" i="6" s="1"/>
  <c r="M440" i="6" s="1"/>
  <c r="H439" i="6"/>
  <c r="I439" i="6" s="1"/>
  <c r="H438" i="6"/>
  <c r="I438" i="6" s="1"/>
  <c r="M438" i="6" s="1"/>
  <c r="H437" i="6"/>
  <c r="I437" i="6" s="1"/>
  <c r="H436" i="6"/>
  <c r="I436" i="6" s="1"/>
  <c r="M436" i="6" s="1"/>
  <c r="H435" i="6"/>
  <c r="I435" i="6" s="1"/>
  <c r="H434" i="6"/>
  <c r="I434" i="6" s="1"/>
  <c r="M434" i="6" s="1"/>
  <c r="H433" i="6"/>
  <c r="I433" i="6" s="1"/>
  <c r="H432" i="6"/>
  <c r="I432" i="6" s="1"/>
  <c r="M432" i="6" s="1"/>
  <c r="H431" i="6"/>
  <c r="I431" i="6" s="1"/>
  <c r="H430" i="6"/>
  <c r="I430" i="6" s="1"/>
  <c r="M430" i="6" s="1"/>
  <c r="H429" i="6"/>
  <c r="I429" i="6" s="1"/>
  <c r="H428" i="6"/>
  <c r="I428" i="6" s="1"/>
  <c r="H427" i="6"/>
  <c r="I427" i="6" s="1"/>
  <c r="H426" i="6"/>
  <c r="I426" i="6" s="1"/>
  <c r="H425" i="6"/>
  <c r="I425" i="6" s="1"/>
  <c r="H424" i="6"/>
  <c r="I424" i="6" s="1"/>
  <c r="H423" i="6"/>
  <c r="I423" i="6" s="1"/>
  <c r="H422" i="6"/>
  <c r="I422" i="6" s="1"/>
  <c r="H421" i="6"/>
  <c r="I421" i="6" s="1"/>
  <c r="H420" i="6"/>
  <c r="I420" i="6" s="1"/>
  <c r="H419" i="6"/>
  <c r="I419" i="6" s="1"/>
  <c r="H418" i="6"/>
  <c r="I418" i="6" s="1"/>
  <c r="H417" i="6"/>
  <c r="I417" i="6" s="1"/>
  <c r="H416" i="6"/>
  <c r="I416" i="6" s="1"/>
  <c r="H415" i="6"/>
  <c r="I415" i="6" s="1"/>
  <c r="H414" i="6"/>
  <c r="I414" i="6" s="1"/>
  <c r="H413" i="6"/>
  <c r="I413" i="6" s="1"/>
  <c r="H412" i="6"/>
  <c r="I412" i="6" s="1"/>
  <c r="K412" i="6" s="1"/>
  <c r="L412" i="6" s="1"/>
  <c r="Z412" i="6" s="1"/>
  <c r="H411" i="6"/>
  <c r="I411" i="6" s="1"/>
  <c r="H410" i="6"/>
  <c r="I410" i="6" s="1"/>
  <c r="H409" i="6"/>
  <c r="I409" i="6" s="1"/>
  <c r="H408" i="6"/>
  <c r="I408" i="6" s="1"/>
  <c r="K408" i="6" s="1"/>
  <c r="L408" i="6" s="1"/>
  <c r="H407" i="6"/>
  <c r="I407" i="6" s="1"/>
  <c r="H406" i="6"/>
  <c r="I406" i="6" s="1"/>
  <c r="K406" i="6" s="1"/>
  <c r="L406" i="6" s="1"/>
  <c r="H405" i="6"/>
  <c r="I405" i="6" s="1"/>
  <c r="H404" i="6"/>
  <c r="I404" i="6" s="1"/>
  <c r="H403" i="6"/>
  <c r="I403" i="6" s="1"/>
  <c r="J403" i="6" s="1"/>
  <c r="H402" i="6"/>
  <c r="I402" i="6" s="1"/>
  <c r="K402" i="6" s="1"/>
  <c r="H401" i="6"/>
  <c r="I401" i="6" s="1"/>
  <c r="H400" i="6"/>
  <c r="I400" i="6" s="1"/>
  <c r="K400" i="6" s="1"/>
  <c r="H399" i="6"/>
  <c r="I399" i="6" s="1"/>
  <c r="K399" i="6" s="1"/>
  <c r="L399" i="6" s="1"/>
  <c r="H398" i="6"/>
  <c r="I398" i="6" s="1"/>
  <c r="H397" i="6"/>
  <c r="I397" i="6" s="1"/>
  <c r="H396" i="6"/>
  <c r="I396" i="6" s="1"/>
  <c r="H395" i="6"/>
  <c r="I395" i="6" s="1"/>
  <c r="J395" i="6" s="1"/>
  <c r="H394" i="6"/>
  <c r="I394" i="6" s="1"/>
  <c r="H393" i="6"/>
  <c r="I393" i="6" s="1"/>
  <c r="M393" i="6" s="1"/>
  <c r="H392" i="6"/>
  <c r="I392" i="6" s="1"/>
  <c r="H391" i="6"/>
  <c r="I391" i="6" s="1"/>
  <c r="J391" i="6" s="1"/>
  <c r="H390" i="6"/>
  <c r="I390" i="6" s="1"/>
  <c r="H389" i="6"/>
  <c r="I389" i="6" s="1"/>
  <c r="H388" i="6"/>
  <c r="I388" i="6" s="1"/>
  <c r="H387" i="6"/>
  <c r="I387" i="6" s="1"/>
  <c r="H386" i="6"/>
  <c r="I386" i="6" s="1"/>
  <c r="K386" i="6" s="1"/>
  <c r="H385" i="6"/>
  <c r="I385" i="6" s="1"/>
  <c r="H384" i="6"/>
  <c r="I384" i="6" s="1"/>
  <c r="H383" i="6"/>
  <c r="I383" i="6" s="1"/>
  <c r="J383" i="6" s="1"/>
  <c r="H382" i="6"/>
  <c r="I382" i="6" s="1"/>
  <c r="J382" i="6" s="1"/>
  <c r="H381" i="6"/>
  <c r="I381" i="6" s="1"/>
  <c r="J381" i="6" s="1"/>
  <c r="H380" i="6"/>
  <c r="I380" i="6" s="1"/>
  <c r="H379" i="6"/>
  <c r="I379" i="6" s="1"/>
  <c r="H378" i="6"/>
  <c r="I378" i="6" s="1"/>
  <c r="H377" i="6"/>
  <c r="I377" i="6" s="1"/>
  <c r="K377" i="6" s="1"/>
  <c r="H376" i="6"/>
  <c r="I376" i="6" s="1"/>
  <c r="M376" i="6" s="1"/>
  <c r="H375" i="6"/>
  <c r="I375" i="6" s="1"/>
  <c r="H374" i="6"/>
  <c r="I374" i="6" s="1"/>
  <c r="M374" i="6" s="1"/>
  <c r="H373" i="6"/>
  <c r="I373" i="6" s="1"/>
  <c r="H372" i="6"/>
  <c r="I372" i="6" s="1"/>
  <c r="K372" i="6" s="1"/>
  <c r="H371" i="6"/>
  <c r="I371" i="6" s="1"/>
  <c r="H370" i="6"/>
  <c r="I370" i="6" s="1"/>
  <c r="J370" i="6" s="1"/>
  <c r="H369" i="6"/>
  <c r="I369" i="6" s="1"/>
  <c r="K369" i="6" s="1"/>
  <c r="L369" i="6" s="1"/>
  <c r="Z369" i="6" s="1"/>
  <c r="H368" i="6"/>
  <c r="I368" i="6" s="1"/>
  <c r="H367" i="6"/>
  <c r="I367" i="6" s="1"/>
  <c r="H366" i="6"/>
  <c r="I366" i="6" s="1"/>
  <c r="H365" i="6"/>
  <c r="I365" i="6" s="1"/>
  <c r="K365" i="6" s="1"/>
  <c r="H364" i="6"/>
  <c r="I364" i="6" s="1"/>
  <c r="H363" i="6"/>
  <c r="I363" i="6" s="1"/>
  <c r="H362" i="6"/>
  <c r="I362" i="6" s="1"/>
  <c r="H361" i="6"/>
  <c r="I361" i="6" s="1"/>
  <c r="K361" i="6" s="1"/>
  <c r="L361" i="6" s="1"/>
  <c r="H360" i="6"/>
  <c r="I360" i="6" s="1"/>
  <c r="H359" i="6"/>
  <c r="I359" i="6" s="1"/>
  <c r="H358" i="6"/>
  <c r="I358" i="6" s="1"/>
  <c r="H357" i="6"/>
  <c r="I357" i="6" s="1"/>
  <c r="J357" i="6" s="1"/>
  <c r="H356" i="6"/>
  <c r="I356" i="6" s="1"/>
  <c r="H355" i="6"/>
  <c r="I355" i="6" s="1"/>
  <c r="J355" i="6" s="1"/>
  <c r="H354" i="6"/>
  <c r="I354" i="6" s="1"/>
  <c r="H353" i="6"/>
  <c r="I353" i="6" s="1"/>
  <c r="H352" i="6"/>
  <c r="I352" i="6" s="1"/>
  <c r="K352" i="6" s="1"/>
  <c r="H351" i="6"/>
  <c r="I351" i="6" s="1"/>
  <c r="H350" i="6"/>
  <c r="I350" i="6" s="1"/>
  <c r="H349" i="6"/>
  <c r="I349" i="6" s="1"/>
  <c r="J349" i="6" s="1"/>
  <c r="H348" i="6"/>
  <c r="I348" i="6" s="1"/>
  <c r="H347" i="6"/>
  <c r="I347" i="6" s="1"/>
  <c r="H346" i="6"/>
  <c r="I346" i="6" s="1"/>
  <c r="H345" i="6"/>
  <c r="I345" i="6" s="1"/>
  <c r="H344" i="6"/>
  <c r="I344" i="6" s="1"/>
  <c r="H343" i="6"/>
  <c r="I343" i="6" s="1"/>
  <c r="H342" i="6"/>
  <c r="I342" i="6" s="1"/>
  <c r="M342" i="6" s="1"/>
  <c r="H341" i="6"/>
  <c r="I341" i="6" s="1"/>
  <c r="J341" i="6" s="1"/>
  <c r="H340" i="6"/>
  <c r="I340" i="6" s="1"/>
  <c r="H339" i="6"/>
  <c r="I339" i="6" s="1"/>
  <c r="H338" i="6"/>
  <c r="I338" i="6" s="1"/>
  <c r="H337" i="6"/>
  <c r="I337" i="6" s="1"/>
  <c r="J337" i="6" s="1"/>
  <c r="H336" i="6"/>
  <c r="I336" i="6" s="1"/>
  <c r="H335" i="6"/>
  <c r="I335" i="6" s="1"/>
  <c r="H334" i="6"/>
  <c r="I334" i="6" s="1"/>
  <c r="M334" i="6" s="1"/>
  <c r="H333" i="6"/>
  <c r="I333" i="6" s="1"/>
  <c r="H332" i="6"/>
  <c r="I332" i="6" s="1"/>
  <c r="H331" i="6"/>
  <c r="I331" i="6" s="1"/>
  <c r="H330" i="6"/>
  <c r="I330" i="6" s="1"/>
  <c r="M330" i="6" s="1"/>
  <c r="H329" i="6"/>
  <c r="I329" i="6" s="1"/>
  <c r="H328" i="6"/>
  <c r="I328" i="6" s="1"/>
  <c r="M328" i="6" s="1"/>
  <c r="H327" i="6"/>
  <c r="I327" i="6" s="1"/>
  <c r="J327" i="6" s="1"/>
  <c r="H326" i="6"/>
  <c r="I326" i="6" s="1"/>
  <c r="M326" i="6" s="1"/>
  <c r="H325" i="6"/>
  <c r="I325" i="6" s="1"/>
  <c r="J325" i="6" s="1"/>
  <c r="H324" i="6"/>
  <c r="I324" i="6" s="1"/>
  <c r="H323" i="6"/>
  <c r="I323" i="6" s="1"/>
  <c r="J323" i="6" s="1"/>
  <c r="H322" i="6"/>
  <c r="I322" i="6" s="1"/>
  <c r="H321" i="6"/>
  <c r="I321" i="6" s="1"/>
  <c r="H320" i="6"/>
  <c r="I320" i="6" s="1"/>
  <c r="H319" i="6"/>
  <c r="I319" i="6" s="1"/>
  <c r="J319" i="6" s="1"/>
  <c r="H318" i="6"/>
  <c r="I318" i="6" s="1"/>
  <c r="H317" i="6"/>
  <c r="I317" i="6" s="1"/>
  <c r="H316" i="6"/>
  <c r="I316" i="6" s="1"/>
  <c r="H315" i="6"/>
  <c r="I315" i="6" s="1"/>
  <c r="J315" i="6" s="1"/>
  <c r="H314" i="6"/>
  <c r="I314" i="6" s="1"/>
  <c r="M314" i="6" s="1"/>
  <c r="H313" i="6"/>
  <c r="I313" i="6" s="1"/>
  <c r="H312" i="6"/>
  <c r="I312" i="6" s="1"/>
  <c r="H311" i="6"/>
  <c r="I311" i="6" s="1"/>
  <c r="H310" i="6"/>
  <c r="I310" i="6" s="1"/>
  <c r="H309" i="6"/>
  <c r="I309" i="6" s="1"/>
  <c r="H308" i="6"/>
  <c r="I308" i="6" s="1"/>
  <c r="H307" i="6"/>
  <c r="I307" i="6" s="1"/>
  <c r="H306" i="6"/>
  <c r="I306" i="6" s="1"/>
  <c r="H305" i="6"/>
  <c r="I305" i="6" s="1"/>
  <c r="H304" i="6"/>
  <c r="I304" i="6" s="1"/>
  <c r="H303" i="6"/>
  <c r="I303" i="6" s="1"/>
  <c r="K303" i="6" s="1"/>
  <c r="H302" i="6"/>
  <c r="I302" i="6" s="1"/>
  <c r="H301" i="6"/>
  <c r="I301" i="6" s="1"/>
  <c r="J301" i="6" s="1"/>
  <c r="H300" i="6"/>
  <c r="I300" i="6" s="1"/>
  <c r="H299" i="6"/>
  <c r="I299" i="6" s="1"/>
  <c r="H298" i="6"/>
  <c r="I298" i="6" s="1"/>
  <c r="H297" i="6"/>
  <c r="I297" i="6" s="1"/>
  <c r="K297" i="6" s="1"/>
  <c r="H296" i="6"/>
  <c r="I296" i="6" s="1"/>
  <c r="H295" i="6"/>
  <c r="I295" i="6" s="1"/>
  <c r="H294" i="6"/>
  <c r="I294" i="6" s="1"/>
  <c r="H293" i="6"/>
  <c r="I293" i="6" s="1"/>
  <c r="H292" i="6"/>
  <c r="I292" i="6" s="1"/>
  <c r="H291" i="6"/>
  <c r="I291" i="6" s="1"/>
  <c r="H290" i="6"/>
  <c r="I290" i="6" s="1"/>
  <c r="H289" i="6"/>
  <c r="I289" i="6" s="1"/>
  <c r="H288" i="6"/>
  <c r="I288" i="6" s="1"/>
  <c r="H287" i="6"/>
  <c r="I287" i="6" s="1"/>
  <c r="H286" i="6"/>
  <c r="I286" i="6" s="1"/>
  <c r="H285" i="6"/>
  <c r="I285" i="6" s="1"/>
  <c r="H284" i="6"/>
  <c r="I284" i="6" s="1"/>
  <c r="H283" i="6"/>
  <c r="I283" i="6" s="1"/>
  <c r="H282" i="6"/>
  <c r="I282" i="6" s="1"/>
  <c r="H281" i="6"/>
  <c r="I281" i="6" s="1"/>
  <c r="H280" i="6"/>
  <c r="I280" i="6" s="1"/>
  <c r="H279" i="6"/>
  <c r="I279" i="6" s="1"/>
  <c r="H278" i="6"/>
  <c r="I278" i="6" s="1"/>
  <c r="H277" i="6"/>
  <c r="I277" i="6" s="1"/>
  <c r="H276" i="6"/>
  <c r="I276" i="6" s="1"/>
  <c r="H275" i="6"/>
  <c r="I275" i="6" s="1"/>
  <c r="H274" i="6"/>
  <c r="I274" i="6" s="1"/>
  <c r="H273" i="6"/>
  <c r="I273" i="6" s="1"/>
  <c r="M273" i="6" s="1"/>
  <c r="H272" i="6"/>
  <c r="I272" i="6" s="1"/>
  <c r="H271" i="6"/>
  <c r="I271" i="6" s="1"/>
  <c r="M271" i="6" s="1"/>
  <c r="H270" i="6"/>
  <c r="I270" i="6" s="1"/>
  <c r="H269" i="6"/>
  <c r="I269" i="6" s="1"/>
  <c r="M269" i="6" s="1"/>
  <c r="H268" i="6"/>
  <c r="I268" i="6" s="1"/>
  <c r="J268" i="6" s="1"/>
  <c r="H267" i="6"/>
  <c r="I267" i="6" s="1"/>
  <c r="K267" i="6" s="1"/>
  <c r="L267" i="6" s="1"/>
  <c r="H266" i="6"/>
  <c r="I266" i="6" s="1"/>
  <c r="H265" i="6"/>
  <c r="I265" i="6" s="1"/>
  <c r="H264" i="6"/>
  <c r="I264" i="6" s="1"/>
  <c r="H263" i="6"/>
  <c r="I263" i="6" s="1"/>
  <c r="M263" i="6" s="1"/>
  <c r="H262" i="6"/>
  <c r="I262" i="6" s="1"/>
  <c r="H261" i="6"/>
  <c r="I261" i="6" s="1"/>
  <c r="H260" i="6"/>
  <c r="I260" i="6" s="1"/>
  <c r="H259" i="6"/>
  <c r="I259" i="6" s="1"/>
  <c r="H258" i="6"/>
  <c r="I258" i="6" s="1"/>
  <c r="H257" i="6"/>
  <c r="I257" i="6" s="1"/>
  <c r="J257" i="6" s="1"/>
  <c r="H256" i="6"/>
  <c r="I256" i="6" s="1"/>
  <c r="H255" i="6"/>
  <c r="I255" i="6" s="1"/>
  <c r="J255" i="6" s="1"/>
  <c r="H254" i="6"/>
  <c r="I254" i="6" s="1"/>
  <c r="H253" i="6"/>
  <c r="I253" i="6" s="1"/>
  <c r="H252" i="6"/>
  <c r="I252" i="6" s="1"/>
  <c r="H251" i="6"/>
  <c r="I251" i="6" s="1"/>
  <c r="J251" i="6" s="1"/>
  <c r="H250" i="6"/>
  <c r="I250" i="6" s="1"/>
  <c r="H249" i="6"/>
  <c r="I249" i="6" s="1"/>
  <c r="J249" i="6" s="1"/>
  <c r="H248" i="6"/>
  <c r="I248" i="6" s="1"/>
  <c r="H247" i="6"/>
  <c r="I247" i="6" s="1"/>
  <c r="J247" i="6" s="1"/>
  <c r="H246" i="6"/>
  <c r="I246" i="6" s="1"/>
  <c r="H245" i="6"/>
  <c r="I245" i="6" s="1"/>
  <c r="M245" i="6" s="1"/>
  <c r="H244" i="6"/>
  <c r="I244" i="6" s="1"/>
  <c r="J244" i="6" s="1"/>
  <c r="H243" i="6"/>
  <c r="I243" i="6" s="1"/>
  <c r="M243" i="6" s="1"/>
  <c r="H242" i="6"/>
  <c r="I242" i="6" s="1"/>
  <c r="H241" i="6"/>
  <c r="I241" i="6" s="1"/>
  <c r="M241" i="6" s="1"/>
  <c r="H240" i="6"/>
  <c r="I240" i="6" s="1"/>
  <c r="H239" i="6"/>
  <c r="I239" i="6" s="1"/>
  <c r="M239" i="6" s="1"/>
  <c r="H238" i="6"/>
  <c r="I238" i="6" s="1"/>
  <c r="J238" i="6" s="1"/>
  <c r="H237" i="6"/>
  <c r="I237" i="6" s="1"/>
  <c r="M237" i="6" s="1"/>
  <c r="H236" i="6"/>
  <c r="I236" i="6" s="1"/>
  <c r="H235" i="6"/>
  <c r="I235" i="6" s="1"/>
  <c r="H234" i="6"/>
  <c r="I234" i="6" s="1"/>
  <c r="J234" i="6" s="1"/>
  <c r="H233" i="6"/>
  <c r="I233" i="6" s="1"/>
  <c r="M233" i="6" s="1"/>
  <c r="H232" i="6"/>
  <c r="I232" i="6" s="1"/>
  <c r="H231" i="6"/>
  <c r="I231" i="6" s="1"/>
  <c r="M231" i="6" s="1"/>
  <c r="H230" i="6"/>
  <c r="I230" i="6" s="1"/>
  <c r="H229" i="6"/>
  <c r="I229" i="6" s="1"/>
  <c r="M229" i="6" s="1"/>
  <c r="H228" i="6"/>
  <c r="I228" i="6" s="1"/>
  <c r="J228" i="6" s="1"/>
  <c r="H227" i="6"/>
  <c r="I227" i="6" s="1"/>
  <c r="M227" i="6" s="1"/>
  <c r="H226" i="6"/>
  <c r="I226" i="6" s="1"/>
  <c r="J226" i="6" s="1"/>
  <c r="H225" i="6"/>
  <c r="I225" i="6" s="1"/>
  <c r="M225" i="6" s="1"/>
  <c r="H224" i="6"/>
  <c r="I224" i="6" s="1"/>
  <c r="H223" i="6"/>
  <c r="I223" i="6" s="1"/>
  <c r="M223" i="6" s="1"/>
  <c r="H222" i="6"/>
  <c r="I222" i="6" s="1"/>
  <c r="H221" i="6"/>
  <c r="I221" i="6" s="1"/>
  <c r="M221" i="6" s="1"/>
  <c r="H220" i="6"/>
  <c r="I220" i="6" s="1"/>
  <c r="J220" i="6" s="1"/>
  <c r="H219" i="6"/>
  <c r="I219" i="6" s="1"/>
  <c r="M219" i="6" s="1"/>
  <c r="H218" i="6"/>
  <c r="I218" i="6" s="1"/>
  <c r="H217" i="6"/>
  <c r="I217" i="6" s="1"/>
  <c r="M217" i="6" s="1"/>
  <c r="H216" i="6"/>
  <c r="I216" i="6" s="1"/>
  <c r="H215" i="6"/>
  <c r="I215" i="6" s="1"/>
  <c r="M215" i="6" s="1"/>
  <c r="H214" i="6"/>
  <c r="I214" i="6" s="1"/>
  <c r="H213" i="6"/>
  <c r="I213" i="6" s="1"/>
  <c r="J213" i="6" s="1"/>
  <c r="H212" i="6"/>
  <c r="I212" i="6" s="1"/>
  <c r="J212" i="6" s="1"/>
  <c r="H211" i="6"/>
  <c r="I211" i="6" s="1"/>
  <c r="H210" i="6"/>
  <c r="I210" i="6" s="1"/>
  <c r="H209" i="6"/>
  <c r="I209" i="6" s="1"/>
  <c r="J209" i="6" s="1"/>
  <c r="H208" i="6"/>
  <c r="I208" i="6" s="1"/>
  <c r="J208" i="6" s="1"/>
  <c r="H207" i="6"/>
  <c r="I207" i="6" s="1"/>
  <c r="H206" i="6"/>
  <c r="I206" i="6" s="1"/>
  <c r="H205" i="6"/>
  <c r="I205" i="6" s="1"/>
  <c r="J205" i="6" s="1"/>
  <c r="H204" i="6"/>
  <c r="I204" i="6" s="1"/>
  <c r="J204" i="6" s="1"/>
  <c r="H203" i="6"/>
  <c r="I203" i="6" s="1"/>
  <c r="H202" i="6"/>
  <c r="I202" i="6" s="1"/>
  <c r="H201" i="6"/>
  <c r="I201" i="6" s="1"/>
  <c r="J201" i="6" s="1"/>
  <c r="H200" i="6"/>
  <c r="I200" i="6" s="1"/>
  <c r="J200" i="6" s="1"/>
  <c r="H199" i="6"/>
  <c r="I199" i="6" s="1"/>
  <c r="H198" i="6"/>
  <c r="I198" i="6" s="1"/>
  <c r="H197" i="6"/>
  <c r="I197" i="6" s="1"/>
  <c r="J197" i="6" s="1"/>
  <c r="H196" i="6"/>
  <c r="I196" i="6" s="1"/>
  <c r="J196" i="6" s="1"/>
  <c r="H195" i="6"/>
  <c r="I195" i="6" s="1"/>
  <c r="H194" i="6"/>
  <c r="I194" i="6" s="1"/>
  <c r="H193" i="6"/>
  <c r="I193" i="6" s="1"/>
  <c r="J193" i="6" s="1"/>
  <c r="H192" i="6"/>
  <c r="I192" i="6" s="1"/>
  <c r="J192" i="6" s="1"/>
  <c r="H191" i="6"/>
  <c r="I191" i="6" s="1"/>
  <c r="H190" i="6"/>
  <c r="I190" i="6" s="1"/>
  <c r="H189" i="6"/>
  <c r="I189" i="6" s="1"/>
  <c r="J189" i="6" s="1"/>
  <c r="H188" i="6"/>
  <c r="I188" i="6" s="1"/>
  <c r="J188" i="6" s="1"/>
  <c r="H187" i="6"/>
  <c r="I187" i="6" s="1"/>
  <c r="H186" i="6"/>
  <c r="I186" i="6" s="1"/>
  <c r="H185" i="6"/>
  <c r="I185" i="6" s="1"/>
  <c r="J185" i="6" s="1"/>
  <c r="H184" i="6"/>
  <c r="I184" i="6" s="1"/>
  <c r="J184" i="6" s="1"/>
  <c r="H183" i="6"/>
  <c r="I183" i="6" s="1"/>
  <c r="H182" i="6"/>
  <c r="I182" i="6" s="1"/>
  <c r="H181" i="6"/>
  <c r="I181" i="6" s="1"/>
  <c r="M181" i="6" s="1"/>
  <c r="H180" i="6"/>
  <c r="I180" i="6" s="1"/>
  <c r="J180" i="6" s="1"/>
  <c r="H179" i="6"/>
  <c r="I179" i="6" s="1"/>
  <c r="H178" i="6"/>
  <c r="I178" i="6" s="1"/>
  <c r="H177" i="6"/>
  <c r="I177" i="6" s="1"/>
  <c r="M177" i="6" s="1"/>
  <c r="H176" i="6"/>
  <c r="I176" i="6" s="1"/>
  <c r="J176" i="6" s="1"/>
  <c r="H175" i="6"/>
  <c r="I175" i="6" s="1"/>
  <c r="H174" i="6"/>
  <c r="I174" i="6" s="1"/>
  <c r="H173" i="6"/>
  <c r="I173" i="6" s="1"/>
  <c r="K173" i="6" s="1"/>
  <c r="H172" i="6"/>
  <c r="I172" i="6" s="1"/>
  <c r="H171" i="6"/>
  <c r="I171" i="6" s="1"/>
  <c r="J171" i="6" s="1"/>
  <c r="H170" i="6"/>
  <c r="I170" i="6" s="1"/>
  <c r="J170" i="6" s="1"/>
  <c r="H169" i="6"/>
  <c r="I169" i="6" s="1"/>
  <c r="H168" i="6"/>
  <c r="I168" i="6" s="1"/>
  <c r="K168" i="6" s="1"/>
  <c r="H167" i="6"/>
  <c r="I167" i="6" s="1"/>
  <c r="H166" i="6"/>
  <c r="I166" i="6" s="1"/>
  <c r="M166" i="6" s="1"/>
  <c r="H165" i="6"/>
  <c r="I165" i="6" s="1"/>
  <c r="J165" i="6" s="1"/>
  <c r="H164" i="6"/>
  <c r="I164" i="6" s="1"/>
  <c r="M164" i="6" s="1"/>
  <c r="H163" i="6"/>
  <c r="I163" i="6" s="1"/>
  <c r="J163" i="6" s="1"/>
  <c r="H162" i="6"/>
  <c r="I162" i="6" s="1"/>
  <c r="M162" i="6" s="1"/>
  <c r="H161" i="6"/>
  <c r="I161" i="6" s="1"/>
  <c r="J161" i="6" s="1"/>
  <c r="H160" i="6"/>
  <c r="I160" i="6" s="1"/>
  <c r="M160" i="6" s="1"/>
  <c r="H159" i="6"/>
  <c r="I159" i="6" s="1"/>
  <c r="H158" i="6"/>
  <c r="I158" i="6" s="1"/>
  <c r="M158" i="6" s="1"/>
  <c r="H157" i="6"/>
  <c r="I157" i="6" s="1"/>
  <c r="J157" i="6" s="1"/>
  <c r="H156" i="6"/>
  <c r="I156" i="6" s="1"/>
  <c r="M156" i="6" s="1"/>
  <c r="H155" i="6"/>
  <c r="I155" i="6" s="1"/>
  <c r="H154" i="6"/>
  <c r="I154" i="6" s="1"/>
  <c r="M154" i="6" s="1"/>
  <c r="H153" i="6"/>
  <c r="I153" i="6" s="1"/>
  <c r="J153" i="6" s="1"/>
  <c r="H152" i="6"/>
  <c r="I152" i="6" s="1"/>
  <c r="H151" i="6"/>
  <c r="I151" i="6" s="1"/>
  <c r="J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J145" i="6" s="1"/>
  <c r="H144" i="6"/>
  <c r="I144" i="6" s="1"/>
  <c r="H143" i="6"/>
  <c r="I143" i="6" s="1"/>
  <c r="H142" i="6"/>
  <c r="I142" i="6" s="1"/>
  <c r="H141" i="6"/>
  <c r="I141" i="6" s="1"/>
  <c r="H140" i="6"/>
  <c r="I140" i="6" s="1"/>
  <c r="H139" i="6"/>
  <c r="I139" i="6" s="1"/>
  <c r="H138" i="6"/>
  <c r="I138" i="6" s="1"/>
  <c r="J138" i="6" s="1"/>
  <c r="H137" i="6"/>
  <c r="I137" i="6" s="1"/>
  <c r="H136" i="6"/>
  <c r="I136" i="6" s="1"/>
  <c r="J136" i="6" s="1"/>
  <c r="H135" i="6"/>
  <c r="I135" i="6" s="1"/>
  <c r="H134" i="6"/>
  <c r="I134" i="6" s="1"/>
  <c r="H133" i="6"/>
  <c r="I133" i="6" s="1"/>
  <c r="J133" i="6" s="1"/>
  <c r="H132" i="6"/>
  <c r="I132" i="6" s="1"/>
  <c r="H131" i="6"/>
  <c r="I131" i="6" s="1"/>
  <c r="H130" i="6"/>
  <c r="I130" i="6" s="1"/>
  <c r="J130" i="6" s="1"/>
  <c r="H129" i="6"/>
  <c r="I129" i="6" s="1"/>
  <c r="H128" i="6"/>
  <c r="I128" i="6" s="1"/>
  <c r="H127" i="6"/>
  <c r="I127" i="6" s="1"/>
  <c r="J127" i="6" s="1"/>
  <c r="H126" i="6"/>
  <c r="I126" i="6" s="1"/>
  <c r="H125" i="6"/>
  <c r="I125" i="6" s="1"/>
  <c r="H124" i="6"/>
  <c r="I124" i="6" s="1"/>
  <c r="J124" i="6" s="1"/>
  <c r="H123" i="6"/>
  <c r="I123" i="6" s="1"/>
  <c r="H122" i="6"/>
  <c r="I122" i="6" s="1"/>
  <c r="H121" i="6"/>
  <c r="I121" i="6" s="1"/>
  <c r="J121" i="6" s="1"/>
  <c r="H120" i="6"/>
  <c r="I120" i="6" s="1"/>
  <c r="H119" i="6"/>
  <c r="I119" i="6" s="1"/>
  <c r="H118" i="6"/>
  <c r="I118" i="6" s="1"/>
  <c r="J118" i="6" s="1"/>
  <c r="H117" i="6"/>
  <c r="I117" i="6" s="1"/>
  <c r="H116" i="6"/>
  <c r="I116" i="6" s="1"/>
  <c r="H115" i="6"/>
  <c r="I115" i="6" s="1"/>
  <c r="J115" i="6" s="1"/>
  <c r="H114" i="6"/>
  <c r="I114" i="6" s="1"/>
  <c r="H113" i="6"/>
  <c r="I113" i="6" s="1"/>
  <c r="H112" i="6"/>
  <c r="I112" i="6" s="1"/>
  <c r="J112" i="6" s="1"/>
  <c r="H111" i="6"/>
  <c r="I111" i="6" s="1"/>
  <c r="H110" i="6"/>
  <c r="I110" i="6" s="1"/>
  <c r="H109" i="6"/>
  <c r="I109" i="6" s="1"/>
  <c r="J109" i="6" s="1"/>
  <c r="H108" i="6"/>
  <c r="I108" i="6" s="1"/>
  <c r="H107" i="6"/>
  <c r="I107" i="6" s="1"/>
  <c r="H106" i="6"/>
  <c r="I106" i="6" s="1"/>
  <c r="J106" i="6" s="1"/>
  <c r="H105" i="6"/>
  <c r="I105" i="6" s="1"/>
  <c r="H104" i="6"/>
  <c r="I104" i="6" s="1"/>
  <c r="H103" i="6"/>
  <c r="I103" i="6" s="1"/>
  <c r="J103" i="6" s="1"/>
  <c r="H102" i="6"/>
  <c r="I102" i="6" s="1"/>
  <c r="H101" i="6"/>
  <c r="I101" i="6" s="1"/>
  <c r="H100" i="6"/>
  <c r="I100" i="6" s="1"/>
  <c r="J100" i="6" s="1"/>
  <c r="H99" i="6"/>
  <c r="I99" i="6" s="1"/>
  <c r="H98" i="6"/>
  <c r="I98" i="6" s="1"/>
  <c r="H97" i="6"/>
  <c r="I97" i="6" s="1"/>
  <c r="J97" i="6" s="1"/>
  <c r="H96" i="6"/>
  <c r="I96" i="6" s="1"/>
  <c r="H95" i="6"/>
  <c r="I95" i="6" s="1"/>
  <c r="H94" i="6"/>
  <c r="I94" i="6" s="1"/>
  <c r="J94" i="6" s="1"/>
  <c r="H93" i="6"/>
  <c r="I93" i="6" s="1"/>
  <c r="H92" i="6"/>
  <c r="I92" i="6" s="1"/>
  <c r="J92" i="6" s="1"/>
  <c r="H91" i="6"/>
  <c r="I91" i="6" s="1"/>
  <c r="H90" i="6"/>
  <c r="I90" i="6" s="1"/>
  <c r="H89" i="6"/>
  <c r="I89" i="6" s="1"/>
  <c r="M89" i="6" s="1"/>
  <c r="H88" i="6"/>
  <c r="I88" i="6" s="1"/>
  <c r="H87" i="6"/>
  <c r="I87" i="6" s="1"/>
  <c r="M87" i="6" s="1"/>
  <c r="H86" i="6"/>
  <c r="I86" i="6" s="1"/>
  <c r="K86" i="6" s="1"/>
  <c r="H85" i="6"/>
  <c r="I85" i="6" s="1"/>
  <c r="M85" i="6" s="1"/>
  <c r="H84" i="6"/>
  <c r="I84" i="6" s="1"/>
  <c r="H83" i="6"/>
  <c r="I83" i="6" s="1"/>
  <c r="K83" i="6" s="1"/>
  <c r="H82" i="6"/>
  <c r="I82" i="6" s="1"/>
  <c r="K82" i="6" s="1"/>
  <c r="L82" i="6" s="1"/>
  <c r="Z82" i="6" s="1"/>
  <c r="H81" i="6"/>
  <c r="I81" i="6" s="1"/>
  <c r="H80" i="6"/>
  <c r="I80" i="6" s="1"/>
  <c r="K80" i="6" s="1"/>
  <c r="L80" i="6" s="1"/>
  <c r="H79" i="6"/>
  <c r="I79" i="6" s="1"/>
  <c r="M79" i="6" s="1"/>
  <c r="H78" i="6"/>
  <c r="I78" i="6" s="1"/>
  <c r="H77" i="6"/>
  <c r="I77" i="6" s="1"/>
  <c r="M77" i="6" s="1"/>
  <c r="H76" i="6"/>
  <c r="I76" i="6" s="1"/>
  <c r="H75" i="6"/>
  <c r="I75" i="6" s="1"/>
  <c r="H74" i="6"/>
  <c r="I74" i="6" s="1"/>
  <c r="K74" i="6" s="1"/>
  <c r="L74" i="6" s="1"/>
  <c r="H73" i="6"/>
  <c r="I73" i="6" s="1"/>
  <c r="H72" i="6"/>
  <c r="I72" i="6" s="1"/>
  <c r="J72" i="6" s="1"/>
  <c r="H71" i="6"/>
  <c r="I71" i="6" s="1"/>
  <c r="M71" i="6" s="1"/>
  <c r="H70" i="6"/>
  <c r="I70" i="6" s="1"/>
  <c r="K70" i="6" s="1"/>
  <c r="H69" i="6"/>
  <c r="I69" i="6" s="1"/>
  <c r="H68" i="6"/>
  <c r="I68" i="6" s="1"/>
  <c r="K68" i="6" s="1"/>
  <c r="L68" i="6" s="1"/>
  <c r="H67" i="6"/>
  <c r="I67" i="6" s="1"/>
  <c r="H66" i="6"/>
  <c r="I66" i="6" s="1"/>
  <c r="H65" i="6"/>
  <c r="I65" i="6" s="1"/>
  <c r="M65" i="6" s="1"/>
  <c r="H64" i="6"/>
  <c r="I64" i="6" s="1"/>
  <c r="H63" i="6"/>
  <c r="I63" i="6" s="1"/>
  <c r="M63" i="6" s="1"/>
  <c r="H62" i="6"/>
  <c r="I62" i="6" s="1"/>
  <c r="H61" i="6"/>
  <c r="I61" i="6" s="1"/>
  <c r="H60" i="6"/>
  <c r="I60" i="6" s="1"/>
  <c r="K60" i="6" s="1"/>
  <c r="L60" i="6" s="1"/>
  <c r="H59" i="6"/>
  <c r="I59" i="6" s="1"/>
  <c r="H58" i="6"/>
  <c r="I58" i="6" s="1"/>
  <c r="K58" i="6" s="1"/>
  <c r="L58" i="6" s="1"/>
  <c r="Z58" i="6" s="1"/>
  <c r="H57" i="6"/>
  <c r="I57" i="6" s="1"/>
  <c r="H56" i="6"/>
  <c r="I56" i="6" s="1"/>
  <c r="J56" i="6" s="1"/>
  <c r="H55" i="6"/>
  <c r="I55" i="6" s="1"/>
  <c r="H54" i="6"/>
  <c r="I54" i="6" s="1"/>
  <c r="H53" i="6"/>
  <c r="I53" i="6" s="1"/>
  <c r="H52" i="6"/>
  <c r="I52" i="6" s="1"/>
  <c r="J52" i="6" s="1"/>
  <c r="H51" i="6"/>
  <c r="I51" i="6" s="1"/>
  <c r="H50" i="6"/>
  <c r="I50" i="6" s="1"/>
  <c r="K50" i="6" s="1"/>
  <c r="L50" i="6" s="1"/>
  <c r="Z50" i="6" s="1"/>
  <c r="H49" i="6"/>
  <c r="I49" i="6" s="1"/>
  <c r="H48" i="6"/>
  <c r="I48" i="6" s="1"/>
  <c r="H47" i="6"/>
  <c r="I47" i="6" s="1"/>
  <c r="M47" i="6" s="1"/>
  <c r="H46" i="6"/>
  <c r="I46" i="6" s="1"/>
  <c r="H45" i="6"/>
  <c r="I45" i="6" s="1"/>
  <c r="M45" i="6" s="1"/>
  <c r="H44" i="6"/>
  <c r="I44" i="6" s="1"/>
  <c r="J44" i="6" s="1"/>
  <c r="H43" i="6"/>
  <c r="I43" i="6" s="1"/>
  <c r="H42" i="6"/>
  <c r="I42" i="6" s="1"/>
  <c r="K42" i="6" s="1"/>
  <c r="L42" i="6" s="1"/>
  <c r="Z42" i="6" s="1"/>
  <c r="H41" i="6"/>
  <c r="I41" i="6" s="1"/>
  <c r="J41" i="6" s="1"/>
  <c r="H40" i="6"/>
  <c r="I40" i="6" s="1"/>
  <c r="J40" i="6" s="1"/>
  <c r="H39" i="6"/>
  <c r="I39" i="6" s="1"/>
  <c r="J39" i="6" s="1"/>
  <c r="H38" i="6"/>
  <c r="I38" i="6" s="1"/>
  <c r="K38" i="6" s="1"/>
  <c r="L38" i="6" s="1"/>
  <c r="Z38" i="6" s="1"/>
  <c r="H37" i="6"/>
  <c r="I37" i="6" s="1"/>
  <c r="H36" i="6"/>
  <c r="I36" i="6" s="1"/>
  <c r="K36" i="6" s="1"/>
  <c r="L36" i="6" s="1"/>
  <c r="H35" i="6"/>
  <c r="I35" i="6" s="1"/>
  <c r="H34" i="6"/>
  <c r="I34" i="6" s="1"/>
  <c r="K34" i="6" s="1"/>
  <c r="L34" i="6" s="1"/>
  <c r="H33" i="6"/>
  <c r="I33" i="6" s="1"/>
  <c r="H32" i="6"/>
  <c r="I32" i="6" s="1"/>
  <c r="H31" i="6"/>
  <c r="I31" i="6" s="1"/>
  <c r="H30" i="6"/>
  <c r="I30" i="6" s="1"/>
  <c r="J30" i="6" s="1"/>
  <c r="H29" i="6"/>
  <c r="I29" i="6" s="1"/>
  <c r="H28" i="6"/>
  <c r="I28" i="6" s="1"/>
  <c r="K28" i="6" s="1"/>
  <c r="L28" i="6" s="1"/>
  <c r="H27" i="6"/>
  <c r="I27" i="6" s="1"/>
  <c r="H26" i="6"/>
  <c r="I26" i="6" s="1"/>
  <c r="K26" i="6" s="1"/>
  <c r="L26" i="6" s="1"/>
  <c r="H25" i="6"/>
  <c r="I25" i="6" s="1"/>
  <c r="H24" i="6"/>
  <c r="I24" i="6" s="1"/>
  <c r="K24" i="6" s="1"/>
  <c r="H23" i="6"/>
  <c r="I23" i="6" s="1"/>
  <c r="H22" i="6"/>
  <c r="I22" i="6" s="1"/>
  <c r="K22" i="6" s="1"/>
  <c r="L22" i="6" s="1"/>
  <c r="H21" i="6"/>
  <c r="I21" i="6" s="1"/>
  <c r="H20" i="6"/>
  <c r="I20" i="6" s="1"/>
  <c r="K20" i="6" s="1"/>
  <c r="L20" i="6" s="1"/>
  <c r="H19" i="6"/>
  <c r="I19" i="6" s="1"/>
  <c r="K19" i="6" s="1"/>
  <c r="H18" i="6"/>
  <c r="I18" i="6" s="1"/>
  <c r="K18" i="6" s="1"/>
  <c r="L18" i="6" s="1"/>
  <c r="H17" i="6"/>
  <c r="I17" i="6" s="1"/>
  <c r="H16" i="6"/>
  <c r="I16" i="6" s="1"/>
  <c r="K16" i="6" s="1"/>
  <c r="H15" i="6"/>
  <c r="I15" i="6" s="1"/>
  <c r="K15" i="6" s="1"/>
  <c r="H14" i="6"/>
  <c r="I14" i="6" s="1"/>
  <c r="K14" i="6" s="1"/>
  <c r="L14" i="6" s="1"/>
  <c r="H13" i="6"/>
  <c r="I13" i="6" s="1"/>
  <c r="H12" i="6"/>
  <c r="I12" i="6" s="1"/>
  <c r="K12" i="6" s="1"/>
  <c r="L12" i="6" s="1"/>
  <c r="H11" i="6"/>
  <c r="I11" i="6" s="1"/>
  <c r="H10" i="6"/>
  <c r="I10" i="6" s="1"/>
  <c r="K10" i="6" s="1"/>
  <c r="L10" i="6" s="1"/>
  <c r="H9" i="6"/>
  <c r="I9" i="6" s="1"/>
  <c r="H8" i="6"/>
  <c r="I8" i="6" s="1"/>
  <c r="K8" i="6" s="1"/>
  <c r="H7" i="6"/>
  <c r="I7" i="6" s="1"/>
  <c r="H6" i="6"/>
  <c r="I6" i="6" s="1"/>
  <c r="K6" i="6" s="1"/>
  <c r="L6" i="6" s="1"/>
  <c r="H5" i="6"/>
  <c r="I5" i="6" s="1"/>
  <c r="H4" i="6"/>
  <c r="I4" i="6" s="1"/>
  <c r="K4" i="6" s="1"/>
  <c r="L4" i="6" s="1"/>
  <c r="H3" i="6"/>
  <c r="I3" i="6" s="1"/>
  <c r="K3" i="6" s="1"/>
  <c r="L3" i="6" s="1"/>
  <c r="H2" i="6"/>
  <c r="I2" i="6" s="1"/>
  <c r="K2" i="6" s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J36" i="6" l="1"/>
  <c r="J269" i="6"/>
  <c r="M18" i="6"/>
  <c r="M26" i="6"/>
  <c r="M247" i="6"/>
  <c r="K181" i="6"/>
  <c r="M327" i="6"/>
  <c r="M267" i="6"/>
  <c r="M10" i="6"/>
  <c r="M201" i="6"/>
  <c r="K301" i="6"/>
  <c r="L301" i="6" s="1"/>
  <c r="Z301" i="6" s="1"/>
  <c r="M12" i="6"/>
  <c r="M193" i="6"/>
  <c r="J4" i="6"/>
  <c r="K251" i="6"/>
  <c r="L251" i="6" s="1"/>
  <c r="J442" i="6"/>
  <c r="Z399" i="6"/>
  <c r="J231" i="6"/>
  <c r="K319" i="6"/>
  <c r="K88" i="6"/>
  <c r="L88" i="6" s="1"/>
  <c r="Z88" i="6" s="1"/>
  <c r="M88" i="6"/>
  <c r="K61" i="6"/>
  <c r="L61" i="6" s="1"/>
  <c r="Z61" i="6" s="1"/>
  <c r="M61" i="6"/>
  <c r="J271" i="6"/>
  <c r="M185" i="6"/>
  <c r="J237" i="6"/>
  <c r="J16" i="6"/>
  <c r="M255" i="6"/>
  <c r="K273" i="6"/>
  <c r="J365" i="6"/>
  <c r="M209" i="6"/>
  <c r="M249" i="6"/>
  <c r="M297" i="6"/>
  <c r="K325" i="6"/>
  <c r="M365" i="6"/>
  <c r="K430" i="6"/>
  <c r="L430" i="6" s="1"/>
  <c r="M4" i="6"/>
  <c r="J20" i="6"/>
  <c r="J225" i="6"/>
  <c r="M251" i="6"/>
  <c r="M319" i="6"/>
  <c r="J361" i="6"/>
  <c r="K434" i="6"/>
  <c r="K225" i="6"/>
  <c r="L225" i="6" s="1"/>
  <c r="Z225" i="6" s="1"/>
  <c r="J31" i="6"/>
  <c r="K31" i="6"/>
  <c r="L31" i="6" s="1"/>
  <c r="M31" i="6"/>
  <c r="L70" i="6"/>
  <c r="Z70" i="6" s="1"/>
  <c r="K78" i="6"/>
  <c r="L78" i="6" s="1"/>
  <c r="Z78" i="6" s="1"/>
  <c r="M78" i="6"/>
  <c r="J78" i="6"/>
  <c r="M148" i="6"/>
  <c r="J148" i="6"/>
  <c r="M57" i="6"/>
  <c r="J57" i="6"/>
  <c r="M150" i="6"/>
  <c r="J150" i="6"/>
  <c r="M140" i="6"/>
  <c r="J140" i="6"/>
  <c r="M324" i="6"/>
  <c r="J324" i="6"/>
  <c r="K373" i="6"/>
  <c r="M373" i="6"/>
  <c r="K46" i="6"/>
  <c r="J46" i="6"/>
  <c r="K64" i="6"/>
  <c r="L64" i="6" s="1"/>
  <c r="M64" i="6"/>
  <c r="J64" i="6"/>
  <c r="M81" i="6"/>
  <c r="K81" i="6"/>
  <c r="L81" i="6" s="1"/>
  <c r="J81" i="6"/>
  <c r="M167" i="6"/>
  <c r="J167" i="6"/>
  <c r="K23" i="6"/>
  <c r="J23" i="6"/>
  <c r="M322" i="6"/>
  <c r="J322" i="6"/>
  <c r="M49" i="6"/>
  <c r="J49" i="6"/>
  <c r="M73" i="6"/>
  <c r="K73" i="6"/>
  <c r="L73" i="6" s="1"/>
  <c r="J73" i="6"/>
  <c r="M142" i="6"/>
  <c r="J142" i="6"/>
  <c r="M152" i="6"/>
  <c r="J152" i="6"/>
  <c r="M316" i="6"/>
  <c r="J316" i="6"/>
  <c r="K11" i="6"/>
  <c r="J11" i="6"/>
  <c r="K27" i="6"/>
  <c r="J27" i="6"/>
  <c r="K66" i="6"/>
  <c r="J66" i="6"/>
  <c r="M144" i="6"/>
  <c r="J144" i="6"/>
  <c r="M318" i="6"/>
  <c r="J318" i="6"/>
  <c r="M75" i="6"/>
  <c r="K75" i="6"/>
  <c r="L75" i="6" s="1"/>
  <c r="Z75" i="6" s="1"/>
  <c r="J75" i="6"/>
  <c r="K7" i="6"/>
  <c r="J7" i="6"/>
  <c r="M29" i="6"/>
  <c r="J29" i="6"/>
  <c r="K76" i="6"/>
  <c r="M76" i="6"/>
  <c r="J76" i="6"/>
  <c r="K84" i="6"/>
  <c r="L84" i="6" s="1"/>
  <c r="Z84" i="6" s="1"/>
  <c r="M84" i="6"/>
  <c r="J84" i="6"/>
  <c r="M378" i="6"/>
  <c r="J378" i="6"/>
  <c r="M37" i="6"/>
  <c r="K37" i="6"/>
  <c r="J37" i="6"/>
  <c r="M53" i="6"/>
  <c r="K53" i="6"/>
  <c r="L53" i="6" s="1"/>
  <c r="Z53" i="6" s="1"/>
  <c r="J53" i="6"/>
  <c r="K90" i="6"/>
  <c r="L90" i="6" s="1"/>
  <c r="Z90" i="6" s="1"/>
  <c r="M90" i="6"/>
  <c r="J90" i="6"/>
  <c r="M146" i="6"/>
  <c r="J146" i="6"/>
  <c r="K54" i="6"/>
  <c r="L54" i="6" s="1"/>
  <c r="Z54" i="6" s="1"/>
  <c r="J54" i="6"/>
  <c r="M320" i="6"/>
  <c r="J320" i="6"/>
  <c r="M338" i="6"/>
  <c r="J338" i="6"/>
  <c r="M380" i="6"/>
  <c r="K380" i="6"/>
  <c r="L380" i="6" s="1"/>
  <c r="Z380" i="6" s="1"/>
  <c r="J380" i="6"/>
  <c r="K413" i="6"/>
  <c r="M413" i="6"/>
  <c r="J413" i="6"/>
  <c r="J12" i="6"/>
  <c r="M50" i="6"/>
  <c r="M58" i="6"/>
  <c r="M68" i="6"/>
  <c r="J88" i="6"/>
  <c r="J154" i="6"/>
  <c r="K185" i="6"/>
  <c r="L185" i="6" s="1"/>
  <c r="Z185" i="6" s="1"/>
  <c r="K193" i="6"/>
  <c r="L193" i="6" s="1"/>
  <c r="Z193" i="6" s="1"/>
  <c r="K201" i="6"/>
  <c r="K209" i="6"/>
  <c r="K239" i="6"/>
  <c r="L239" i="6" s="1"/>
  <c r="Z239" i="6" s="1"/>
  <c r="K247" i="6"/>
  <c r="L247" i="6" s="1"/>
  <c r="M303" i="6"/>
  <c r="K327" i="6"/>
  <c r="J369" i="6"/>
  <c r="J434" i="6"/>
  <c r="J3" i="6"/>
  <c r="J8" i="6"/>
  <c r="J28" i="6"/>
  <c r="J65" i="6"/>
  <c r="J79" i="6"/>
  <c r="J82" i="6"/>
  <c r="J85" i="6"/>
  <c r="J160" i="6"/>
  <c r="J164" i="6"/>
  <c r="K177" i="6"/>
  <c r="J263" i="6"/>
  <c r="K79" i="6"/>
  <c r="L79" i="6" s="1"/>
  <c r="M82" i="6"/>
  <c r="K85" i="6"/>
  <c r="L85" i="6" s="1"/>
  <c r="Z85" i="6" s="1"/>
  <c r="K263" i="6"/>
  <c r="L263" i="6" s="1"/>
  <c r="Z263" i="6" s="1"/>
  <c r="Z10" i="6"/>
  <c r="J19" i="6"/>
  <c r="J24" i="6"/>
  <c r="J45" i="6"/>
  <c r="J156" i="6"/>
  <c r="K269" i="6"/>
  <c r="L269" i="6" s="1"/>
  <c r="J328" i="6"/>
  <c r="J334" i="6"/>
  <c r="J374" i="6"/>
  <c r="K436" i="6"/>
  <c r="L436" i="6" s="1"/>
  <c r="Z436" i="6" s="1"/>
  <c r="K442" i="6"/>
  <c r="L442" i="6" s="1"/>
  <c r="Z442" i="6" s="1"/>
  <c r="L19" i="6"/>
  <c r="Z19" i="6" s="1"/>
  <c r="K45" i="6"/>
  <c r="L45" i="6" s="1"/>
  <c r="Z45" i="6" s="1"/>
  <c r="K374" i="6"/>
  <c r="L374" i="6" s="1"/>
  <c r="Z374" i="6" s="1"/>
  <c r="J15" i="6"/>
  <c r="Z26" i="6"/>
  <c r="J38" i="6"/>
  <c r="J60" i="6"/>
  <c r="J63" i="6"/>
  <c r="M74" i="6"/>
  <c r="K77" i="6"/>
  <c r="L77" i="6" s="1"/>
  <c r="Z77" i="6" s="1"/>
  <c r="M83" i="6"/>
  <c r="J86" i="6"/>
  <c r="J89" i="6"/>
  <c r="M171" i="6"/>
  <c r="K189" i="6"/>
  <c r="L189" i="6" s="1"/>
  <c r="Z189" i="6" s="1"/>
  <c r="K197" i="6"/>
  <c r="L197" i="6" s="1"/>
  <c r="Z197" i="6" s="1"/>
  <c r="K205" i="6"/>
  <c r="K213" i="6"/>
  <c r="J221" i="6"/>
  <c r="K227" i="6"/>
  <c r="K257" i="6"/>
  <c r="J314" i="6"/>
  <c r="L15" i="6"/>
  <c r="Z15" i="6" s="1"/>
  <c r="M60" i="6"/>
  <c r="M86" i="6"/>
  <c r="M189" i="6"/>
  <c r="M197" i="6"/>
  <c r="M205" i="6"/>
  <c r="M213" i="6"/>
  <c r="K221" i="6"/>
  <c r="J432" i="6"/>
  <c r="K438" i="6"/>
  <c r="K444" i="6"/>
  <c r="L444" i="6" s="1"/>
  <c r="M20" i="6"/>
  <c r="J42" i="6"/>
  <c r="J162" i="6"/>
  <c r="J166" i="6"/>
  <c r="K237" i="6"/>
  <c r="L237" i="6" s="1"/>
  <c r="Z237" i="6" s="1"/>
  <c r="J245" i="6"/>
  <c r="K271" i="6"/>
  <c r="L271" i="6" s="1"/>
  <c r="Z271" i="6" s="1"/>
  <c r="M301" i="6"/>
  <c r="M315" i="6"/>
  <c r="J330" i="6"/>
  <c r="J399" i="6"/>
  <c r="K432" i="6"/>
  <c r="Z2" i="6"/>
  <c r="K245" i="6"/>
  <c r="L245" i="6" s="1"/>
  <c r="Z245" i="6" s="1"/>
  <c r="L2" i="6"/>
  <c r="M36" i="6"/>
  <c r="K39" i="6"/>
  <c r="M42" i="6"/>
  <c r="J50" i="6"/>
  <c r="J58" i="6"/>
  <c r="J61" i="6"/>
  <c r="J68" i="6"/>
  <c r="J158" i="6"/>
  <c r="K215" i="6"/>
  <c r="K223" i="6"/>
  <c r="L223" i="6" s="1"/>
  <c r="Z223" i="6" s="1"/>
  <c r="J326" i="6"/>
  <c r="J342" i="6"/>
  <c r="M361" i="6"/>
  <c r="J440" i="6"/>
  <c r="J446" i="6"/>
  <c r="M2" i="6"/>
  <c r="Z18" i="6"/>
  <c r="K440" i="6"/>
  <c r="K446" i="6"/>
  <c r="K5" i="6"/>
  <c r="M5" i="6"/>
  <c r="J5" i="6"/>
  <c r="M254" i="6"/>
  <c r="K254" i="6"/>
  <c r="J254" i="6"/>
  <c r="K51" i="6"/>
  <c r="J51" i="6"/>
  <c r="M51" i="6"/>
  <c r="K9" i="6"/>
  <c r="M9" i="6"/>
  <c r="J9" i="6"/>
  <c r="Z3" i="6"/>
  <c r="M116" i="6"/>
  <c r="K116" i="6"/>
  <c r="J116" i="6"/>
  <c r="K17" i="6"/>
  <c r="M17" i="6"/>
  <c r="J17" i="6"/>
  <c r="K25" i="6"/>
  <c r="M25" i="6"/>
  <c r="J25" i="6"/>
  <c r="K43" i="6"/>
  <c r="J43" i="6"/>
  <c r="M43" i="6"/>
  <c r="K13" i="6"/>
  <c r="M13" i="6"/>
  <c r="J13" i="6"/>
  <c r="M111" i="6"/>
  <c r="K111" i="6"/>
  <c r="J111" i="6"/>
  <c r="K21" i="6"/>
  <c r="M21" i="6"/>
  <c r="J21" i="6"/>
  <c r="K32" i="6"/>
  <c r="M32" i="6"/>
  <c r="J32" i="6"/>
  <c r="L83" i="6"/>
  <c r="Z83" i="6" s="1"/>
  <c r="M6" i="6"/>
  <c r="M14" i="6"/>
  <c r="M22" i="6"/>
  <c r="K44" i="6"/>
  <c r="M44" i="6"/>
  <c r="K72" i="6"/>
  <c r="M72" i="6"/>
  <c r="Z80" i="6"/>
  <c r="M95" i="6"/>
  <c r="K95" i="6"/>
  <c r="J95" i="6"/>
  <c r="M7" i="6"/>
  <c r="L8" i="6"/>
  <c r="Z8" i="6" s="1"/>
  <c r="M15" i="6"/>
  <c r="L16" i="6"/>
  <c r="Z16" i="6" s="1"/>
  <c r="M23" i="6"/>
  <c r="L24" i="6"/>
  <c r="Z24" i="6" s="1"/>
  <c r="Z36" i="6"/>
  <c r="K55" i="6"/>
  <c r="J55" i="6"/>
  <c r="L86" i="6"/>
  <c r="Z86" i="6" s="1"/>
  <c r="M96" i="6"/>
  <c r="K96" i="6"/>
  <c r="J96" i="6"/>
  <c r="M101" i="6"/>
  <c r="K101" i="6"/>
  <c r="J101" i="6"/>
  <c r="M8" i="6"/>
  <c r="M16" i="6"/>
  <c r="M24" i="6"/>
  <c r="Z68" i="6"/>
  <c r="M117" i="6"/>
  <c r="K117" i="6"/>
  <c r="J117" i="6"/>
  <c r="M143" i="6"/>
  <c r="K143" i="6"/>
  <c r="J143" i="6"/>
  <c r="J2" i="6"/>
  <c r="J10" i="6"/>
  <c r="J18" i="6"/>
  <c r="J26" i="6"/>
  <c r="Z28" i="6"/>
  <c r="Z34" i="6"/>
  <c r="M41" i="6"/>
  <c r="K41" i="6"/>
  <c r="M55" i="6"/>
  <c r="K59" i="6"/>
  <c r="J59" i="6"/>
  <c r="M102" i="6"/>
  <c r="K102" i="6"/>
  <c r="J102" i="6"/>
  <c r="M107" i="6"/>
  <c r="K107" i="6"/>
  <c r="J107" i="6"/>
  <c r="Z4" i="6"/>
  <c r="Z12" i="6"/>
  <c r="Z20" i="6"/>
  <c r="K40" i="6"/>
  <c r="M40" i="6"/>
  <c r="M59" i="6"/>
  <c r="M108" i="6"/>
  <c r="K108" i="6"/>
  <c r="J108" i="6"/>
  <c r="M113" i="6"/>
  <c r="K113" i="6"/>
  <c r="J113" i="6"/>
  <c r="M149" i="6"/>
  <c r="K149" i="6"/>
  <c r="J149" i="6"/>
  <c r="M33" i="6"/>
  <c r="K33" i="6"/>
  <c r="K35" i="6"/>
  <c r="J35" i="6"/>
  <c r="K48" i="6"/>
  <c r="M48" i="6"/>
  <c r="K62" i="6"/>
  <c r="M62" i="6"/>
  <c r="J62" i="6"/>
  <c r="K71" i="6"/>
  <c r="J71" i="6"/>
  <c r="K93" i="6"/>
  <c r="M93" i="6"/>
  <c r="J93" i="6"/>
  <c r="M98" i="6"/>
  <c r="K98" i="6"/>
  <c r="J98" i="6"/>
  <c r="M3" i="6"/>
  <c r="Z6" i="6"/>
  <c r="M11" i="6"/>
  <c r="Z14" i="6"/>
  <c r="M19" i="6"/>
  <c r="Z22" i="6"/>
  <c r="M27" i="6"/>
  <c r="M28" i="6"/>
  <c r="K29" i="6"/>
  <c r="K30" i="6"/>
  <c r="M30" i="6"/>
  <c r="J33" i="6"/>
  <c r="J34" i="6"/>
  <c r="M39" i="6"/>
  <c r="J48" i="6"/>
  <c r="K52" i="6"/>
  <c r="M52" i="6"/>
  <c r="K65" i="6"/>
  <c r="M114" i="6"/>
  <c r="K114" i="6"/>
  <c r="J114" i="6"/>
  <c r="M35" i="6"/>
  <c r="K47" i="6"/>
  <c r="J47" i="6"/>
  <c r="M69" i="6"/>
  <c r="K69" i="6"/>
  <c r="J69" i="6"/>
  <c r="M99" i="6"/>
  <c r="K99" i="6"/>
  <c r="J99" i="6"/>
  <c r="M104" i="6"/>
  <c r="K104" i="6"/>
  <c r="J104" i="6"/>
  <c r="J6" i="6"/>
  <c r="J14" i="6"/>
  <c r="J22" i="6"/>
  <c r="M34" i="6"/>
  <c r="M67" i="6"/>
  <c r="K67" i="6"/>
  <c r="J67" i="6"/>
  <c r="M159" i="6"/>
  <c r="K159" i="6"/>
  <c r="J159" i="6"/>
  <c r="K56" i="6"/>
  <c r="M56" i="6"/>
  <c r="M105" i="6"/>
  <c r="K105" i="6"/>
  <c r="J105" i="6"/>
  <c r="M110" i="6"/>
  <c r="K110" i="6"/>
  <c r="J110" i="6"/>
  <c r="M155" i="6"/>
  <c r="K155" i="6"/>
  <c r="J155" i="6"/>
  <c r="M161" i="6"/>
  <c r="K161" i="6"/>
  <c r="J80" i="6"/>
  <c r="J87" i="6"/>
  <c r="M120" i="6"/>
  <c r="K120" i="6"/>
  <c r="M123" i="6"/>
  <c r="K123" i="6"/>
  <c r="M126" i="6"/>
  <c r="K126" i="6"/>
  <c r="M129" i="6"/>
  <c r="K129" i="6"/>
  <c r="M132" i="6"/>
  <c r="K132" i="6"/>
  <c r="M135" i="6"/>
  <c r="K135" i="6"/>
  <c r="Z81" i="6"/>
  <c r="K87" i="6"/>
  <c r="M92" i="6"/>
  <c r="K92" i="6"/>
  <c r="J120" i="6"/>
  <c r="J123" i="6"/>
  <c r="J126" i="6"/>
  <c r="J129" i="6"/>
  <c r="J132" i="6"/>
  <c r="J135" i="6"/>
  <c r="M153" i="6"/>
  <c r="K153" i="6"/>
  <c r="M80" i="6"/>
  <c r="M137" i="6"/>
  <c r="K137" i="6"/>
  <c r="J137" i="6"/>
  <c r="M141" i="6"/>
  <c r="K141" i="6"/>
  <c r="M147" i="6"/>
  <c r="K147" i="6"/>
  <c r="K91" i="6"/>
  <c r="J91" i="6"/>
  <c r="M139" i="6"/>
  <c r="K139" i="6"/>
  <c r="J139" i="6"/>
  <c r="J141" i="6"/>
  <c r="J147" i="6"/>
  <c r="M38" i="6"/>
  <c r="M46" i="6"/>
  <c r="K49" i="6"/>
  <c r="M54" i="6"/>
  <c r="K57" i="6"/>
  <c r="Z60" i="6"/>
  <c r="K63" i="6"/>
  <c r="M66" i="6"/>
  <c r="J70" i="6"/>
  <c r="J77" i="6"/>
  <c r="K89" i="6"/>
  <c r="M119" i="6"/>
  <c r="K119" i="6"/>
  <c r="M122" i="6"/>
  <c r="K122" i="6"/>
  <c r="M125" i="6"/>
  <c r="K125" i="6"/>
  <c r="M128" i="6"/>
  <c r="K128" i="6"/>
  <c r="M131" i="6"/>
  <c r="K131" i="6"/>
  <c r="M134" i="6"/>
  <c r="K134" i="6"/>
  <c r="Z74" i="6"/>
  <c r="M91" i="6"/>
  <c r="J119" i="6"/>
  <c r="J122" i="6"/>
  <c r="J125" i="6"/>
  <c r="J128" i="6"/>
  <c r="J131" i="6"/>
  <c r="J134" i="6"/>
  <c r="M70" i="6"/>
  <c r="J74" i="6"/>
  <c r="J83" i="6"/>
  <c r="M94" i="6"/>
  <c r="K94" i="6"/>
  <c r="M97" i="6"/>
  <c r="K97" i="6"/>
  <c r="M100" i="6"/>
  <c r="K100" i="6"/>
  <c r="M103" i="6"/>
  <c r="K103" i="6"/>
  <c r="M106" i="6"/>
  <c r="K106" i="6"/>
  <c r="M109" i="6"/>
  <c r="K109" i="6"/>
  <c r="M112" i="6"/>
  <c r="K112" i="6"/>
  <c r="M115" i="6"/>
  <c r="K115" i="6"/>
  <c r="M118" i="6"/>
  <c r="K118" i="6"/>
  <c r="M121" i="6"/>
  <c r="K121" i="6"/>
  <c r="M124" i="6"/>
  <c r="K124" i="6"/>
  <c r="M127" i="6"/>
  <c r="K127" i="6"/>
  <c r="M130" i="6"/>
  <c r="K130" i="6"/>
  <c r="M133" i="6"/>
  <c r="K133" i="6"/>
  <c r="M163" i="6"/>
  <c r="K163" i="6"/>
  <c r="K167" i="6"/>
  <c r="M248" i="6"/>
  <c r="K248" i="6"/>
  <c r="J248" i="6"/>
  <c r="M138" i="6"/>
  <c r="K138" i="6"/>
  <c r="M145" i="6"/>
  <c r="K145" i="6"/>
  <c r="M151" i="6"/>
  <c r="K151" i="6"/>
  <c r="M157" i="6"/>
  <c r="K157" i="6"/>
  <c r="M179" i="6"/>
  <c r="K179" i="6"/>
  <c r="J179" i="6"/>
  <c r="M199" i="6"/>
  <c r="K199" i="6"/>
  <c r="J199" i="6"/>
  <c r="M211" i="6"/>
  <c r="K211" i="6"/>
  <c r="J211" i="6"/>
  <c r="M224" i="6"/>
  <c r="K224" i="6"/>
  <c r="J224" i="6"/>
  <c r="M278" i="6"/>
  <c r="K278" i="6"/>
  <c r="J278" i="6"/>
  <c r="M290" i="6"/>
  <c r="K290" i="6"/>
  <c r="J290" i="6"/>
  <c r="M136" i="6"/>
  <c r="K136" i="6"/>
  <c r="M175" i="6"/>
  <c r="K175" i="6"/>
  <c r="J175" i="6"/>
  <c r="M165" i="6"/>
  <c r="K165" i="6"/>
  <c r="M168" i="6"/>
  <c r="J168" i="6"/>
  <c r="M195" i="6"/>
  <c r="K195" i="6"/>
  <c r="J195" i="6"/>
  <c r="L168" i="6"/>
  <c r="Z168" i="6" s="1"/>
  <c r="M207" i="6"/>
  <c r="K207" i="6"/>
  <c r="J207" i="6"/>
  <c r="L181" i="6"/>
  <c r="Z181" i="6" s="1"/>
  <c r="M191" i="6"/>
  <c r="K191" i="6"/>
  <c r="J191" i="6"/>
  <c r="M172" i="6"/>
  <c r="K172" i="6"/>
  <c r="J172" i="6"/>
  <c r="M169" i="6"/>
  <c r="K169" i="6"/>
  <c r="M187" i="6"/>
  <c r="K187" i="6"/>
  <c r="J187" i="6"/>
  <c r="J169" i="6"/>
  <c r="M173" i="6"/>
  <c r="J173" i="6"/>
  <c r="L177" i="6"/>
  <c r="Z177" i="6" s="1"/>
  <c r="M203" i="6"/>
  <c r="K203" i="6"/>
  <c r="J203" i="6"/>
  <c r="L173" i="6"/>
  <c r="Z173" i="6" s="1"/>
  <c r="M183" i="6"/>
  <c r="K183" i="6"/>
  <c r="J183" i="6"/>
  <c r="L215" i="6"/>
  <c r="Z215" i="6" s="1"/>
  <c r="M235" i="6"/>
  <c r="K235" i="6"/>
  <c r="J235" i="6"/>
  <c r="M170" i="6"/>
  <c r="K170" i="6"/>
  <c r="K171" i="6"/>
  <c r="J215" i="6"/>
  <c r="K217" i="6"/>
  <c r="M226" i="6"/>
  <c r="K226" i="6"/>
  <c r="J239" i="6"/>
  <c r="K241" i="6"/>
  <c r="M277" i="6"/>
  <c r="K277" i="6"/>
  <c r="J277" i="6"/>
  <c r="M222" i="6"/>
  <c r="K222" i="6"/>
  <c r="M246" i="6"/>
  <c r="K246" i="6"/>
  <c r="M258" i="6"/>
  <c r="K258" i="6"/>
  <c r="J258" i="6"/>
  <c r="M279" i="6"/>
  <c r="K279" i="6"/>
  <c r="J279" i="6"/>
  <c r="M220" i="6"/>
  <c r="K220" i="6"/>
  <c r="J222" i="6"/>
  <c r="J233" i="6"/>
  <c r="M244" i="6"/>
  <c r="K244" i="6"/>
  <c r="J246" i="6"/>
  <c r="M280" i="6"/>
  <c r="K280" i="6"/>
  <c r="J280" i="6"/>
  <c r="M292" i="6"/>
  <c r="K292" i="6"/>
  <c r="J292" i="6"/>
  <c r="M218" i="6"/>
  <c r="K218" i="6"/>
  <c r="K233" i="6"/>
  <c r="M242" i="6"/>
  <c r="K242" i="6"/>
  <c r="J259" i="6"/>
  <c r="M259" i="6"/>
  <c r="K259" i="6"/>
  <c r="M174" i="6"/>
  <c r="K174" i="6"/>
  <c r="M178" i="6"/>
  <c r="K178" i="6"/>
  <c r="M182" i="6"/>
  <c r="K182" i="6"/>
  <c r="M186" i="6"/>
  <c r="K186" i="6"/>
  <c r="M190" i="6"/>
  <c r="K190" i="6"/>
  <c r="M194" i="6"/>
  <c r="K194" i="6"/>
  <c r="M198" i="6"/>
  <c r="K198" i="6"/>
  <c r="M202" i="6"/>
  <c r="K202" i="6"/>
  <c r="M206" i="6"/>
  <c r="K206" i="6"/>
  <c r="M210" i="6"/>
  <c r="K210" i="6"/>
  <c r="M214" i="6"/>
  <c r="K214" i="6"/>
  <c r="M216" i="6"/>
  <c r="K216" i="6"/>
  <c r="J218" i="6"/>
  <c r="J229" i="6"/>
  <c r="K231" i="6"/>
  <c r="M240" i="6"/>
  <c r="K240" i="6"/>
  <c r="J242" i="6"/>
  <c r="M282" i="6"/>
  <c r="K282" i="6"/>
  <c r="J282" i="6"/>
  <c r="M294" i="6"/>
  <c r="K294" i="6"/>
  <c r="J294" i="6"/>
  <c r="K140" i="6"/>
  <c r="K142" i="6"/>
  <c r="K144" i="6"/>
  <c r="K146" i="6"/>
  <c r="K148" i="6"/>
  <c r="K150" i="6"/>
  <c r="K152" i="6"/>
  <c r="K154" i="6"/>
  <c r="K156" i="6"/>
  <c r="K158" i="6"/>
  <c r="K160" i="6"/>
  <c r="K162" i="6"/>
  <c r="K164" i="6"/>
  <c r="K166" i="6"/>
  <c r="J174" i="6"/>
  <c r="J178" i="6"/>
  <c r="J182" i="6"/>
  <c r="J186" i="6"/>
  <c r="J190" i="6"/>
  <c r="J194" i="6"/>
  <c r="J198" i="6"/>
  <c r="J202" i="6"/>
  <c r="J206" i="6"/>
  <c r="J210" i="6"/>
  <c r="J214" i="6"/>
  <c r="J216" i="6"/>
  <c r="J227" i="6"/>
  <c r="K229" i="6"/>
  <c r="M238" i="6"/>
  <c r="K238" i="6"/>
  <c r="J240" i="6"/>
  <c r="M260" i="6"/>
  <c r="K260" i="6"/>
  <c r="J260" i="6"/>
  <c r="M264" i="6"/>
  <c r="K264" i="6"/>
  <c r="J264" i="6"/>
  <c r="L227" i="6"/>
  <c r="Z227" i="6" s="1"/>
  <c r="M236" i="6"/>
  <c r="K236" i="6"/>
  <c r="M252" i="6"/>
  <c r="K252" i="6"/>
  <c r="M256" i="6"/>
  <c r="K256" i="6"/>
  <c r="M284" i="6"/>
  <c r="K284" i="6"/>
  <c r="J284" i="6"/>
  <c r="J177" i="6"/>
  <c r="J181" i="6"/>
  <c r="J223" i="6"/>
  <c r="M234" i="6"/>
  <c r="K234" i="6"/>
  <c r="J236" i="6"/>
  <c r="J252" i="6"/>
  <c r="J256" i="6"/>
  <c r="K261" i="6"/>
  <c r="J261" i="6"/>
  <c r="M261" i="6"/>
  <c r="L273" i="6"/>
  <c r="Z273" i="6" s="1"/>
  <c r="L201" i="6"/>
  <c r="Z201" i="6" s="1"/>
  <c r="L209" i="6"/>
  <c r="Z209" i="6" s="1"/>
  <c r="L213" i="6"/>
  <c r="Z213" i="6" s="1"/>
  <c r="M232" i="6"/>
  <c r="K232" i="6"/>
  <c r="M274" i="6"/>
  <c r="K274" i="6"/>
  <c r="J274" i="6"/>
  <c r="M286" i="6"/>
  <c r="K286" i="6"/>
  <c r="J286" i="6"/>
  <c r="J219" i="6"/>
  <c r="L221" i="6"/>
  <c r="Z221" i="6" s="1"/>
  <c r="M230" i="6"/>
  <c r="K230" i="6"/>
  <c r="J232" i="6"/>
  <c r="J243" i="6"/>
  <c r="J253" i="6"/>
  <c r="M253" i="6"/>
  <c r="K253" i="6"/>
  <c r="M262" i="6"/>
  <c r="K262" i="6"/>
  <c r="M275" i="6"/>
  <c r="K275" i="6"/>
  <c r="J275" i="6"/>
  <c r="M176" i="6"/>
  <c r="K176" i="6"/>
  <c r="M180" i="6"/>
  <c r="K180" i="6"/>
  <c r="M184" i="6"/>
  <c r="K184" i="6"/>
  <c r="M188" i="6"/>
  <c r="K188" i="6"/>
  <c r="M192" i="6"/>
  <c r="K192" i="6"/>
  <c r="M196" i="6"/>
  <c r="K196" i="6"/>
  <c r="M200" i="6"/>
  <c r="K200" i="6"/>
  <c r="M204" i="6"/>
  <c r="K204" i="6"/>
  <c r="M208" i="6"/>
  <c r="K208" i="6"/>
  <c r="M212" i="6"/>
  <c r="K212" i="6"/>
  <c r="J217" i="6"/>
  <c r="K219" i="6"/>
  <c r="M228" i="6"/>
  <c r="K228" i="6"/>
  <c r="J230" i="6"/>
  <c r="J241" i="6"/>
  <c r="K243" i="6"/>
  <c r="M250" i="6"/>
  <c r="K250" i="6"/>
  <c r="J250" i="6"/>
  <c r="L257" i="6"/>
  <c r="Z257" i="6" s="1"/>
  <c r="J262" i="6"/>
  <c r="M276" i="6"/>
  <c r="K276" i="6"/>
  <c r="J276" i="6"/>
  <c r="M288" i="6"/>
  <c r="K288" i="6"/>
  <c r="J288" i="6"/>
  <c r="M296" i="6"/>
  <c r="K296" i="6"/>
  <c r="J296" i="6"/>
  <c r="M304" i="6"/>
  <c r="K304" i="6"/>
  <c r="J304" i="6"/>
  <c r="M308" i="6"/>
  <c r="K308" i="6"/>
  <c r="J308" i="6"/>
  <c r="M266" i="6"/>
  <c r="K266" i="6"/>
  <c r="J266" i="6"/>
  <c r="M299" i="6"/>
  <c r="J299" i="6"/>
  <c r="J305" i="6"/>
  <c r="M305" i="6"/>
  <c r="J309" i="6"/>
  <c r="M309" i="6"/>
  <c r="K309" i="6"/>
  <c r="K249" i="6"/>
  <c r="K255" i="6"/>
  <c r="K299" i="6"/>
  <c r="K305" i="6"/>
  <c r="J313" i="6"/>
  <c r="M313" i="6"/>
  <c r="K313" i="6"/>
  <c r="J317" i="6"/>
  <c r="M317" i="6"/>
  <c r="K317" i="6"/>
  <c r="M268" i="6"/>
  <c r="K268" i="6"/>
  <c r="Z269" i="6"/>
  <c r="M281" i="6"/>
  <c r="K281" i="6"/>
  <c r="J281" i="6"/>
  <c r="M283" i="6"/>
  <c r="K283" i="6"/>
  <c r="J283" i="6"/>
  <c r="M285" i="6"/>
  <c r="K285" i="6"/>
  <c r="J285" i="6"/>
  <c r="M287" i="6"/>
  <c r="K287" i="6"/>
  <c r="J287" i="6"/>
  <c r="M289" i="6"/>
  <c r="K289" i="6"/>
  <c r="J289" i="6"/>
  <c r="M291" i="6"/>
  <c r="K291" i="6"/>
  <c r="J291" i="6"/>
  <c r="M293" i="6"/>
  <c r="K293" i="6"/>
  <c r="J293" i="6"/>
  <c r="M295" i="6"/>
  <c r="K295" i="6"/>
  <c r="J295" i="6"/>
  <c r="L297" i="6"/>
  <c r="Z297" i="6" s="1"/>
  <c r="J321" i="6"/>
  <c r="M321" i="6"/>
  <c r="M265" i="6"/>
  <c r="J265" i="6"/>
  <c r="M270" i="6"/>
  <c r="K270" i="6"/>
  <c r="K321" i="6"/>
  <c r="Z251" i="6"/>
  <c r="M257" i="6"/>
  <c r="K265" i="6"/>
  <c r="J270" i="6"/>
  <c r="L303" i="6"/>
  <c r="Z303" i="6" s="1"/>
  <c r="Z267" i="6"/>
  <c r="J311" i="6"/>
  <c r="M311" i="6"/>
  <c r="M272" i="6"/>
  <c r="K272" i="6"/>
  <c r="J272" i="6"/>
  <c r="J307" i="6"/>
  <c r="M307" i="6"/>
  <c r="K307" i="6"/>
  <c r="K311" i="6"/>
  <c r="M298" i="6"/>
  <c r="K298" i="6"/>
  <c r="J298" i="6"/>
  <c r="M343" i="6"/>
  <c r="K343" i="6"/>
  <c r="J343" i="6"/>
  <c r="L352" i="6"/>
  <c r="Z352" i="6" s="1"/>
  <c r="J407" i="6"/>
  <c r="M407" i="6"/>
  <c r="K407" i="6"/>
  <c r="M300" i="6"/>
  <c r="K300" i="6"/>
  <c r="M348" i="6"/>
  <c r="J348" i="6"/>
  <c r="K348" i="6"/>
  <c r="M350" i="6"/>
  <c r="J350" i="6"/>
  <c r="J300" i="6"/>
  <c r="K323" i="6"/>
  <c r="M346" i="6"/>
  <c r="K346" i="6"/>
  <c r="J346" i="6"/>
  <c r="K350" i="6"/>
  <c r="M358" i="6"/>
  <c r="K358" i="6"/>
  <c r="J358" i="6"/>
  <c r="M323" i="6"/>
  <c r="M332" i="6"/>
  <c r="K332" i="6"/>
  <c r="J332" i="6"/>
  <c r="M310" i="6"/>
  <c r="K310" i="6"/>
  <c r="L325" i="6"/>
  <c r="Z325" i="6" s="1"/>
  <c r="M336" i="6"/>
  <c r="K336" i="6"/>
  <c r="J336" i="6"/>
  <c r="M344" i="6"/>
  <c r="J344" i="6"/>
  <c r="M353" i="6"/>
  <c r="K353" i="6"/>
  <c r="J353" i="6"/>
  <c r="M356" i="6"/>
  <c r="J356" i="6"/>
  <c r="K356" i="6"/>
  <c r="K359" i="6"/>
  <c r="M359" i="6"/>
  <c r="J359" i="6"/>
  <c r="M362" i="6"/>
  <c r="K362" i="6"/>
  <c r="J362" i="6"/>
  <c r="M366" i="6"/>
  <c r="J366" i="6"/>
  <c r="M420" i="6"/>
  <c r="K420" i="6"/>
  <c r="J420" i="6"/>
  <c r="J297" i="6"/>
  <c r="J303" i="6"/>
  <c r="J310" i="6"/>
  <c r="M325" i="6"/>
  <c r="M340" i="6"/>
  <c r="K340" i="6"/>
  <c r="J340" i="6"/>
  <c r="K344" i="6"/>
  <c r="K366" i="6"/>
  <c r="J273" i="6"/>
  <c r="K315" i="6"/>
  <c r="L327" i="6"/>
  <c r="Z327" i="6" s="1"/>
  <c r="K363" i="6"/>
  <c r="M363" i="6"/>
  <c r="J363" i="6"/>
  <c r="M329" i="6"/>
  <c r="K329" i="6"/>
  <c r="M347" i="6"/>
  <c r="K347" i="6"/>
  <c r="M351" i="6"/>
  <c r="K351" i="6"/>
  <c r="J351" i="6"/>
  <c r="M354" i="6"/>
  <c r="K354" i="6"/>
  <c r="J354" i="6"/>
  <c r="K367" i="6"/>
  <c r="M367" i="6"/>
  <c r="J367" i="6"/>
  <c r="M302" i="6"/>
  <c r="K302" i="6"/>
  <c r="M306" i="6"/>
  <c r="K306" i="6"/>
  <c r="M312" i="6"/>
  <c r="K312" i="6"/>
  <c r="J329" i="6"/>
  <c r="M333" i="6"/>
  <c r="K333" i="6"/>
  <c r="J347" i="6"/>
  <c r="K371" i="6"/>
  <c r="M371" i="6"/>
  <c r="J371" i="6"/>
  <c r="K379" i="6"/>
  <c r="J379" i="6"/>
  <c r="M379" i="6"/>
  <c r="J267" i="6"/>
  <c r="J302" i="6"/>
  <c r="J306" i="6"/>
  <c r="J312" i="6"/>
  <c r="M331" i="6"/>
  <c r="K331" i="6"/>
  <c r="J331" i="6"/>
  <c r="J333" i="6"/>
  <c r="M337" i="6"/>
  <c r="K337" i="6"/>
  <c r="L319" i="6"/>
  <c r="Z319" i="6" s="1"/>
  <c r="M335" i="6"/>
  <c r="K335" i="6"/>
  <c r="J335" i="6"/>
  <c r="M341" i="6"/>
  <c r="K341" i="6"/>
  <c r="M345" i="6"/>
  <c r="K345" i="6"/>
  <c r="J345" i="6"/>
  <c r="M339" i="6"/>
  <c r="K339" i="6"/>
  <c r="J339" i="6"/>
  <c r="M352" i="6"/>
  <c r="J352" i="6"/>
  <c r="M355" i="6"/>
  <c r="K355" i="6"/>
  <c r="K375" i="6"/>
  <c r="M375" i="6"/>
  <c r="J375" i="6"/>
  <c r="M349" i="6"/>
  <c r="K349" i="6"/>
  <c r="M357" i="6"/>
  <c r="K357" i="6"/>
  <c r="L372" i="6"/>
  <c r="Z372" i="6" s="1"/>
  <c r="K376" i="6"/>
  <c r="K330" i="6"/>
  <c r="K334" i="6"/>
  <c r="K338" i="6"/>
  <c r="K342" i="6"/>
  <c r="L365" i="6"/>
  <c r="Z365" i="6" s="1"/>
  <c r="K383" i="6"/>
  <c r="M383" i="6"/>
  <c r="K387" i="6"/>
  <c r="M387" i="6"/>
  <c r="J387" i="6"/>
  <c r="M399" i="6"/>
  <c r="K463" i="6"/>
  <c r="J463" i="6"/>
  <c r="M463" i="6"/>
  <c r="M364" i="6"/>
  <c r="J364" i="6"/>
  <c r="K385" i="6"/>
  <c r="J385" i="6"/>
  <c r="M390" i="6"/>
  <c r="J390" i="6"/>
  <c r="K390" i="6"/>
  <c r="Z361" i="6"/>
  <c r="K364" i="6"/>
  <c r="M370" i="6"/>
  <c r="K370" i="6"/>
  <c r="K378" i="6"/>
  <c r="M385" i="6"/>
  <c r="M396" i="6"/>
  <c r="J396" i="6"/>
  <c r="K396" i="6"/>
  <c r="M424" i="6"/>
  <c r="K424" i="6"/>
  <c r="J424" i="6"/>
  <c r="M388" i="6"/>
  <c r="J388" i="6"/>
  <c r="K388" i="6"/>
  <c r="K397" i="6"/>
  <c r="J397" i="6"/>
  <c r="M397" i="6"/>
  <c r="L438" i="6"/>
  <c r="Z438" i="6" s="1"/>
  <c r="K314" i="6"/>
  <c r="K316" i="6"/>
  <c r="K318" i="6"/>
  <c r="K320" i="6"/>
  <c r="K322" i="6"/>
  <c r="K324" i="6"/>
  <c r="K326" i="6"/>
  <c r="K328" i="6"/>
  <c r="J377" i="6"/>
  <c r="M382" i="6"/>
  <c r="K382" i="6"/>
  <c r="K391" i="6"/>
  <c r="M391" i="6"/>
  <c r="J409" i="6"/>
  <c r="M409" i="6"/>
  <c r="K409" i="6"/>
  <c r="M368" i="6"/>
  <c r="J368" i="6"/>
  <c r="M369" i="6"/>
  <c r="L377" i="6"/>
  <c r="Z377" i="6" s="1"/>
  <c r="K401" i="6"/>
  <c r="J401" i="6"/>
  <c r="M401" i="6"/>
  <c r="M405" i="6"/>
  <c r="K405" i="6"/>
  <c r="J405" i="6"/>
  <c r="M426" i="6"/>
  <c r="K426" i="6"/>
  <c r="J426" i="6"/>
  <c r="K368" i="6"/>
  <c r="M377" i="6"/>
  <c r="M384" i="6"/>
  <c r="K384" i="6"/>
  <c r="J384" i="6"/>
  <c r="M360" i="6"/>
  <c r="J360" i="6"/>
  <c r="L386" i="6"/>
  <c r="Z386" i="6" s="1"/>
  <c r="K389" i="6"/>
  <c r="J389" i="6"/>
  <c r="M389" i="6"/>
  <c r="M392" i="6"/>
  <c r="J392" i="6"/>
  <c r="M398" i="6"/>
  <c r="J398" i="6"/>
  <c r="K398" i="6"/>
  <c r="M418" i="6"/>
  <c r="K418" i="6"/>
  <c r="J418" i="6"/>
  <c r="K360" i="6"/>
  <c r="M372" i="6"/>
  <c r="J372" i="6"/>
  <c r="J376" i="6"/>
  <c r="K381" i="6"/>
  <c r="M381" i="6"/>
  <c r="K392" i="6"/>
  <c r="L402" i="6"/>
  <c r="Z402" i="6" s="1"/>
  <c r="K403" i="6"/>
  <c r="M403" i="6"/>
  <c r="J415" i="6"/>
  <c r="M415" i="6"/>
  <c r="K415" i="6"/>
  <c r="L492" i="6"/>
  <c r="Z492" i="6" s="1"/>
  <c r="M386" i="6"/>
  <c r="J386" i="6"/>
  <c r="K393" i="6"/>
  <c r="J393" i="6"/>
  <c r="K473" i="6"/>
  <c r="J473" i="6"/>
  <c r="M473" i="6"/>
  <c r="K395" i="6"/>
  <c r="M395" i="6"/>
  <c r="M400" i="6"/>
  <c r="J400" i="6"/>
  <c r="L400" i="6"/>
  <c r="Z400" i="6" s="1"/>
  <c r="M402" i="6"/>
  <c r="J402" i="6"/>
  <c r="M406" i="6"/>
  <c r="J406" i="6"/>
  <c r="J411" i="6"/>
  <c r="M411" i="6"/>
  <c r="K411" i="6"/>
  <c r="M428" i="6"/>
  <c r="K428" i="6"/>
  <c r="J428" i="6"/>
  <c r="M454" i="6"/>
  <c r="J454" i="6"/>
  <c r="K454" i="6"/>
  <c r="M422" i="6"/>
  <c r="K422" i="6"/>
  <c r="J422" i="6"/>
  <c r="L434" i="6"/>
  <c r="Z434" i="6" s="1"/>
  <c r="L440" i="6"/>
  <c r="Z440" i="6" s="1"/>
  <c r="M394" i="6"/>
  <c r="J394" i="6"/>
  <c r="J417" i="6"/>
  <c r="K417" i="6"/>
  <c r="M417" i="6"/>
  <c r="J373" i="6"/>
  <c r="K394" i="6"/>
  <c r="Z406" i="6"/>
  <c r="M414" i="6"/>
  <c r="K414" i="6"/>
  <c r="J414" i="6"/>
  <c r="M499" i="6"/>
  <c r="K499" i="6"/>
  <c r="J499" i="6"/>
  <c r="M404" i="6"/>
  <c r="J404" i="6"/>
  <c r="M447" i="6"/>
  <c r="J447" i="6"/>
  <c r="K447" i="6"/>
  <c r="M450" i="6"/>
  <c r="K450" i="6"/>
  <c r="J450" i="6"/>
  <c r="K404" i="6"/>
  <c r="M410" i="6"/>
  <c r="J410" i="6"/>
  <c r="M443" i="6"/>
  <c r="J443" i="6"/>
  <c r="M445" i="6"/>
  <c r="J445" i="6"/>
  <c r="K445" i="6"/>
  <c r="L460" i="6"/>
  <c r="Z460" i="6" s="1"/>
  <c r="Z408" i="6"/>
  <c r="K410" i="6"/>
  <c r="M441" i="6"/>
  <c r="J441" i="6"/>
  <c r="K443" i="6"/>
  <c r="M451" i="6"/>
  <c r="J451" i="6"/>
  <c r="M435" i="6"/>
  <c r="J435" i="6"/>
  <c r="M437" i="6"/>
  <c r="J437" i="6"/>
  <c r="K437" i="6"/>
  <c r="M439" i="6"/>
  <c r="J439" i="6"/>
  <c r="K439" i="6"/>
  <c r="L441" i="6"/>
  <c r="Z441" i="6" s="1"/>
  <c r="M448" i="6"/>
  <c r="K448" i="6"/>
  <c r="J448" i="6"/>
  <c r="L451" i="6"/>
  <c r="Z451" i="6" s="1"/>
  <c r="M456" i="6"/>
  <c r="J456" i="6"/>
  <c r="K456" i="6"/>
  <c r="K479" i="6"/>
  <c r="J479" i="6"/>
  <c r="M479" i="6"/>
  <c r="L484" i="6"/>
  <c r="Z484" i="6" s="1"/>
  <c r="M433" i="6"/>
  <c r="J433" i="6"/>
  <c r="K435" i="6"/>
  <c r="M466" i="6"/>
  <c r="J466" i="6"/>
  <c r="K466" i="6"/>
  <c r="M490" i="6"/>
  <c r="J490" i="6"/>
  <c r="K490" i="6"/>
  <c r="M419" i="6"/>
  <c r="J419" i="6"/>
  <c r="M421" i="6"/>
  <c r="J421" i="6"/>
  <c r="M423" i="6"/>
  <c r="J423" i="6"/>
  <c r="M425" i="6"/>
  <c r="J425" i="6"/>
  <c r="M427" i="6"/>
  <c r="J427" i="6"/>
  <c r="M429" i="6"/>
  <c r="J429" i="6"/>
  <c r="K429" i="6"/>
  <c r="M431" i="6"/>
  <c r="J431" i="6"/>
  <c r="K431" i="6"/>
  <c r="K433" i="6"/>
  <c r="K457" i="6"/>
  <c r="J457" i="6"/>
  <c r="M496" i="6"/>
  <c r="J496" i="6"/>
  <c r="K496" i="6"/>
  <c r="M408" i="6"/>
  <c r="J408" i="6"/>
  <c r="L413" i="6"/>
  <c r="Z413" i="6" s="1"/>
  <c r="K419" i="6"/>
  <c r="K421" i="6"/>
  <c r="K423" i="6"/>
  <c r="K425" i="6"/>
  <c r="K427" i="6"/>
  <c r="L476" i="6"/>
  <c r="Z476" i="6" s="1"/>
  <c r="M416" i="6"/>
  <c r="J416" i="6"/>
  <c r="J452" i="6"/>
  <c r="M452" i="6"/>
  <c r="K452" i="6"/>
  <c r="K467" i="6"/>
  <c r="J467" i="6"/>
  <c r="M467" i="6"/>
  <c r="M412" i="6"/>
  <c r="J412" i="6"/>
  <c r="K416" i="6"/>
  <c r="K453" i="6"/>
  <c r="J453" i="6"/>
  <c r="M472" i="6"/>
  <c r="J472" i="6"/>
  <c r="K472" i="6"/>
  <c r="J430" i="6"/>
  <c r="J438" i="6"/>
  <c r="Z444" i="6"/>
  <c r="M458" i="6"/>
  <c r="J458" i="6"/>
  <c r="K458" i="6"/>
  <c r="M464" i="6"/>
  <c r="J464" i="6"/>
  <c r="K464" i="6"/>
  <c r="M474" i="6"/>
  <c r="J474" i="6"/>
  <c r="K474" i="6"/>
  <c r="K481" i="6"/>
  <c r="J481" i="6"/>
  <c r="M481" i="6"/>
  <c r="M488" i="6"/>
  <c r="J488" i="6"/>
  <c r="K488" i="6"/>
  <c r="M503" i="6"/>
  <c r="K503" i="6"/>
  <c r="J503" i="6"/>
  <c r="J436" i="6"/>
  <c r="J444" i="6"/>
  <c r="M449" i="6"/>
  <c r="J449" i="6"/>
  <c r="K455" i="6"/>
  <c r="J455" i="6"/>
  <c r="M455" i="6"/>
  <c r="K465" i="6"/>
  <c r="J465" i="6"/>
  <c r="L468" i="6"/>
  <c r="Z468" i="6" s="1"/>
  <c r="K471" i="6"/>
  <c r="J471" i="6"/>
  <c r="M471" i="6"/>
  <c r="L449" i="6"/>
  <c r="Z449" i="6" s="1"/>
  <c r="K459" i="6"/>
  <c r="J459" i="6"/>
  <c r="K475" i="6"/>
  <c r="J475" i="6"/>
  <c r="M482" i="6"/>
  <c r="J482" i="6"/>
  <c r="K482" i="6"/>
  <c r="K489" i="6"/>
  <c r="J489" i="6"/>
  <c r="M489" i="6"/>
  <c r="M497" i="6"/>
  <c r="K497" i="6"/>
  <c r="J497" i="6"/>
  <c r="M459" i="6"/>
  <c r="M462" i="6"/>
  <c r="J462" i="6"/>
  <c r="K462" i="6"/>
  <c r="M475" i="6"/>
  <c r="M478" i="6"/>
  <c r="J478" i="6"/>
  <c r="K478" i="6"/>
  <c r="M505" i="6"/>
  <c r="K505" i="6"/>
  <c r="J505" i="6"/>
  <c r="M501" i="6"/>
  <c r="K501" i="6"/>
  <c r="J501" i="6"/>
  <c r="M470" i="6"/>
  <c r="J470" i="6"/>
  <c r="K470" i="6"/>
  <c r="M480" i="6"/>
  <c r="J480" i="6"/>
  <c r="K480" i="6"/>
  <c r="M460" i="6"/>
  <c r="J460" i="6"/>
  <c r="M468" i="6"/>
  <c r="J468" i="6"/>
  <c r="M476" i="6"/>
  <c r="J476" i="6"/>
  <c r="M484" i="6"/>
  <c r="J484" i="6"/>
  <c r="M492" i="6"/>
  <c r="J492" i="6"/>
  <c r="M500" i="6"/>
  <c r="K500" i="6"/>
  <c r="J500" i="6"/>
  <c r="M486" i="6"/>
  <c r="J486" i="6"/>
  <c r="M494" i="6"/>
  <c r="J494" i="6"/>
  <c r="K486" i="6"/>
  <c r="K494" i="6"/>
  <c r="K483" i="6"/>
  <c r="J483" i="6"/>
  <c r="K491" i="6"/>
  <c r="J491" i="6"/>
  <c r="M498" i="6"/>
  <c r="K498" i="6"/>
  <c r="J498" i="6"/>
  <c r="M506" i="6"/>
  <c r="K506" i="6"/>
  <c r="J506" i="6"/>
  <c r="K461" i="6"/>
  <c r="J461" i="6"/>
  <c r="K469" i="6"/>
  <c r="J469" i="6"/>
  <c r="K477" i="6"/>
  <c r="J477" i="6"/>
  <c r="K485" i="6"/>
  <c r="J485" i="6"/>
  <c r="K493" i="6"/>
  <c r="J493" i="6"/>
  <c r="M504" i="6"/>
  <c r="K504" i="6"/>
  <c r="J504" i="6"/>
  <c r="M507" i="6"/>
  <c r="K507" i="6"/>
  <c r="J507" i="6"/>
  <c r="K487" i="6"/>
  <c r="J487" i="6"/>
  <c r="K495" i="6"/>
  <c r="J495" i="6"/>
  <c r="M502" i="6"/>
  <c r="K502" i="6"/>
  <c r="J502" i="6"/>
  <c r="Q325" i="6"/>
  <c r="Q85" i="6"/>
  <c r="Q138" i="6"/>
  <c r="Q136" i="6"/>
  <c r="Q154" i="6"/>
  <c r="Q327" i="6"/>
  <c r="Q151" i="6"/>
  <c r="Q316" i="6"/>
  <c r="Q94" i="6"/>
  <c r="Q4" i="6"/>
  <c r="Q268" i="6"/>
  <c r="Q142" i="6"/>
  <c r="Q221" i="6"/>
  <c r="Q66" i="6"/>
  <c r="Q57" i="6"/>
  <c r="Q378" i="6"/>
  <c r="Q197" i="6"/>
  <c r="Q323" i="6"/>
  <c r="Q145" i="6"/>
  <c r="Q12" i="6"/>
  <c r="Q234" i="6"/>
  <c r="Q355" i="6"/>
  <c r="Q164" i="6"/>
  <c r="Q144" i="6"/>
  <c r="Q192" i="6"/>
  <c r="Q140" i="6"/>
  <c r="Q337" i="6"/>
  <c r="Q201" i="6"/>
  <c r="Q163" i="6"/>
  <c r="Q442" i="6"/>
  <c r="Q20" i="6"/>
  <c r="Q152" i="6"/>
  <c r="Q161" i="6"/>
  <c r="Q88" i="6"/>
  <c r="Q38" i="6"/>
  <c r="Q84" i="6"/>
  <c r="Q160" i="6"/>
  <c r="Q156" i="6"/>
  <c r="Q185" i="6"/>
  <c r="Q82" i="6"/>
  <c r="Q188" i="6"/>
  <c r="Q90" i="6"/>
  <c r="Q44" i="6"/>
  <c r="Q269" i="6"/>
  <c r="Q370" i="6"/>
  <c r="Q146" i="6"/>
  <c r="Q249" i="6"/>
  <c r="Q157" i="6"/>
  <c r="Q361" i="6"/>
  <c r="Q115" i="6"/>
  <c r="Q54" i="6"/>
  <c r="Q342" i="6"/>
  <c r="Q103" i="6"/>
  <c r="Q208" i="6"/>
  <c r="Q380" i="6"/>
  <c r="Q162" i="6"/>
  <c r="Q225" i="6"/>
  <c r="Q171" i="6"/>
  <c r="Q301" i="6"/>
  <c r="Q228" i="6"/>
  <c r="Q45" i="6"/>
  <c r="Q226" i="6"/>
  <c r="Q86" i="6"/>
  <c r="Q65" i="6"/>
  <c r="Q382" i="6"/>
  <c r="Q184" i="6"/>
  <c r="Q39" i="6"/>
  <c r="Q30" i="6"/>
  <c r="Q92" i="6"/>
  <c r="Q391" i="6"/>
  <c r="Q374" i="6"/>
  <c r="Q255" i="6"/>
  <c r="Q150" i="6"/>
  <c r="Q432" i="6"/>
  <c r="Q338" i="6"/>
  <c r="Q403" i="6"/>
  <c r="Q231" i="6"/>
  <c r="Q41" i="6"/>
  <c r="Q100" i="6"/>
  <c r="Q330" i="6"/>
  <c r="Q167" i="6"/>
  <c r="Q72" i="6"/>
  <c r="Q245" i="6"/>
  <c r="Q209" i="6"/>
  <c r="Q319" i="6"/>
  <c r="Q170" i="6"/>
  <c r="Q130" i="6"/>
  <c r="Q196" i="6"/>
  <c r="Q16" i="6"/>
  <c r="Q36" i="6"/>
  <c r="Q220" i="6"/>
  <c r="Q357" i="6"/>
  <c r="Q381" i="6"/>
  <c r="Q383" i="6"/>
  <c r="Q165" i="6"/>
  <c r="Q7" i="6"/>
  <c r="Q63" i="6"/>
  <c r="Q189" i="6"/>
  <c r="Q395" i="6"/>
  <c r="Q68" i="6"/>
  <c r="Q244" i="6"/>
  <c r="Q369" i="6"/>
  <c r="Q124" i="6"/>
  <c r="Q251" i="6"/>
  <c r="Q322" i="6"/>
  <c r="Q237" i="6"/>
  <c r="Q148" i="6"/>
  <c r="Q153" i="6"/>
  <c r="Q334" i="6"/>
  <c r="Q50" i="6"/>
  <c r="Q176" i="6"/>
  <c r="Q52" i="6"/>
  <c r="Q127" i="6"/>
  <c r="Q193" i="6"/>
  <c r="Q238" i="6"/>
  <c r="Q446" i="6"/>
  <c r="Q263" i="6"/>
  <c r="Q341" i="6"/>
  <c r="Q76" i="6"/>
  <c r="Q205" i="6"/>
  <c r="Q49" i="6"/>
  <c r="Q204" i="6"/>
  <c r="Q60" i="6"/>
  <c r="Q314" i="6"/>
  <c r="Q11" i="6"/>
  <c r="Q97" i="6"/>
  <c r="Q58" i="6"/>
  <c r="Q61" i="6"/>
  <c r="Q349" i="6"/>
  <c r="Q15" i="6"/>
  <c r="Q180" i="6"/>
  <c r="Q23" i="6"/>
  <c r="Q271" i="6"/>
  <c r="Q326" i="6"/>
  <c r="Q440" i="6"/>
  <c r="Q212" i="6"/>
  <c r="Q257" i="6"/>
  <c r="Q315" i="6"/>
  <c r="Q78" i="6"/>
  <c r="Q24" i="6"/>
  <c r="Q106" i="6"/>
  <c r="Q40" i="6"/>
  <c r="Q118" i="6"/>
  <c r="Q318" i="6"/>
  <c r="Q8" i="6"/>
  <c r="Q324" i="6"/>
  <c r="Q46" i="6"/>
  <c r="Q213" i="6"/>
  <c r="Q79" i="6"/>
  <c r="Q328" i="6"/>
  <c r="Q75" i="6"/>
  <c r="Q112" i="6"/>
  <c r="Q56" i="6"/>
  <c r="Q19" i="6"/>
  <c r="Q247" i="6"/>
  <c r="Q365" i="6"/>
  <c r="Q121" i="6"/>
  <c r="Q200" i="6"/>
  <c r="Q3" i="6"/>
  <c r="Q158" i="6"/>
  <c r="Q133" i="6"/>
  <c r="Q73" i="6"/>
  <c r="Q399" i="6"/>
  <c r="Q109" i="6"/>
  <c r="Q27" i="6"/>
  <c r="Q434" i="6"/>
  <c r="Q31" i="6"/>
  <c r="Q42" i="6"/>
  <c r="Q320" i="6"/>
  <c r="Q37" i="6"/>
  <c r="Q64" i="6"/>
  <c r="Q29" i="6"/>
  <c r="Q166" i="6"/>
  <c r="Q81" i="6"/>
  <c r="Q53" i="6"/>
  <c r="Q28" i="6"/>
  <c r="Q89" i="6"/>
  <c r="Z73" i="6" l="1"/>
  <c r="Z79" i="6"/>
  <c r="Z31" i="6"/>
  <c r="N374" i="6"/>
  <c r="N323" i="6"/>
  <c r="N325" i="6"/>
  <c r="Z430" i="6"/>
  <c r="N315" i="6"/>
  <c r="N440" i="6"/>
  <c r="N380" i="6"/>
  <c r="N399" i="6"/>
  <c r="L205" i="6"/>
  <c r="Z205" i="6" s="1"/>
  <c r="N413" i="6"/>
  <c r="Z64" i="6"/>
  <c r="Z247" i="6"/>
  <c r="L37" i="6"/>
  <c r="Z37" i="6" s="1"/>
  <c r="L27" i="6"/>
  <c r="Z27" i="6" s="1"/>
  <c r="N318" i="6"/>
  <c r="N121" i="6"/>
  <c r="L7" i="6"/>
  <c r="Z7" i="6" s="1"/>
  <c r="N16" i="6"/>
  <c r="L39" i="6"/>
  <c r="Z39" i="6" s="1"/>
  <c r="L11" i="6"/>
  <c r="Z11" i="6" s="1"/>
  <c r="N355" i="6"/>
  <c r="L46" i="6"/>
  <c r="Z46" i="6" s="1"/>
  <c r="L23" i="6"/>
  <c r="Z23" i="6" s="1"/>
  <c r="L373" i="6"/>
  <c r="Z373" i="6" s="1"/>
  <c r="N193" i="6"/>
  <c r="L432" i="6"/>
  <c r="Z432" i="6" s="1"/>
  <c r="N319" i="6"/>
  <c r="L446" i="6"/>
  <c r="Z446" i="6" s="1"/>
  <c r="L76" i="6"/>
  <c r="Z76" i="6" s="1"/>
  <c r="N209" i="6"/>
  <c r="L66" i="6"/>
  <c r="Z66" i="6" s="1"/>
  <c r="N330" i="6"/>
  <c r="U399" i="6"/>
  <c r="U192" i="6"/>
  <c r="U201" i="6"/>
  <c r="U185" i="6"/>
  <c r="U54" i="6"/>
  <c r="U42" i="6"/>
  <c r="U7" i="6"/>
  <c r="U44" i="6"/>
  <c r="U255" i="6"/>
  <c r="U209" i="6"/>
  <c r="U156" i="6"/>
  <c r="U151" i="6"/>
  <c r="U49" i="6"/>
  <c r="U138" i="6"/>
  <c r="U53" i="6"/>
  <c r="U11" i="6"/>
  <c r="U24" i="6"/>
  <c r="U326" i="6"/>
  <c r="U349" i="6"/>
  <c r="U315" i="6"/>
  <c r="U328" i="6"/>
  <c r="U301" i="6"/>
  <c r="U231" i="6"/>
  <c r="U193" i="6"/>
  <c r="U196" i="6"/>
  <c r="U140" i="6"/>
  <c r="U29" i="6"/>
  <c r="U50" i="6"/>
  <c r="U269" i="6"/>
  <c r="U28" i="6"/>
  <c r="U3" i="6"/>
  <c r="U446" i="6"/>
  <c r="U440" i="6"/>
  <c r="U442" i="6"/>
  <c r="U403" i="6"/>
  <c r="U395" i="6"/>
  <c r="U355" i="6"/>
  <c r="U257" i="6"/>
  <c r="U251" i="6"/>
  <c r="U166" i="6"/>
  <c r="U158" i="6"/>
  <c r="U152" i="6"/>
  <c r="U146" i="6"/>
  <c r="U90" i="6"/>
  <c r="U82" i="6"/>
  <c r="U162" i="6"/>
  <c r="U76" i="6"/>
  <c r="U164" i="6"/>
  <c r="U84" i="6"/>
  <c r="U94" i="6"/>
  <c r="U57" i="6"/>
  <c r="U52" i="6"/>
  <c r="U154" i="6"/>
  <c r="U127" i="6"/>
  <c r="U109" i="6"/>
  <c r="U36" i="6"/>
  <c r="U30" i="6"/>
  <c r="U103" i="6"/>
  <c r="U130" i="6"/>
  <c r="U118" i="6"/>
  <c r="U97" i="6"/>
  <c r="U38" i="6"/>
  <c r="U112" i="6"/>
  <c r="U133" i="6"/>
  <c r="U121" i="6"/>
  <c r="U106" i="6"/>
  <c r="U78" i="6"/>
  <c r="U64" i="6"/>
  <c r="U115" i="6"/>
  <c r="U31" i="6"/>
  <c r="U56" i="6"/>
  <c r="U100" i="6"/>
  <c r="U124" i="6"/>
  <c r="U16" i="6"/>
  <c r="U324" i="6"/>
  <c r="U325" i="6"/>
  <c r="U323" i="6"/>
  <c r="U234" i="6"/>
  <c r="U170" i="6"/>
  <c r="U160" i="6"/>
  <c r="U145" i="6"/>
  <c r="U153" i="6"/>
  <c r="U41" i="6"/>
  <c r="U8" i="6"/>
  <c r="U341" i="6"/>
  <c r="U322" i="6"/>
  <c r="U249" i="6"/>
  <c r="U432" i="6"/>
  <c r="U382" i="6"/>
  <c r="U380" i="6"/>
  <c r="U337" i="6"/>
  <c r="U320" i="6"/>
  <c r="U238" i="6"/>
  <c r="U228" i="6"/>
  <c r="U212" i="6"/>
  <c r="U184" i="6"/>
  <c r="U165" i="6"/>
  <c r="U92" i="6"/>
  <c r="U89" i="6"/>
  <c r="U86" i="6"/>
  <c r="U79" i="6"/>
  <c r="U150" i="6"/>
  <c r="U20" i="6"/>
  <c r="U40" i="6"/>
  <c r="U370" i="6"/>
  <c r="U338" i="6"/>
  <c r="U318" i="6"/>
  <c r="U365" i="6"/>
  <c r="U271" i="6"/>
  <c r="U247" i="6"/>
  <c r="U268" i="6"/>
  <c r="U197" i="6"/>
  <c r="U157" i="6"/>
  <c r="U205" i="6"/>
  <c r="U136" i="6"/>
  <c r="U75" i="6"/>
  <c r="U148" i="6"/>
  <c r="U68" i="6"/>
  <c r="U142" i="6"/>
  <c r="U23" i="6"/>
  <c r="U334" i="6"/>
  <c r="U314" i="6"/>
  <c r="U220" i="6"/>
  <c r="U213" i="6"/>
  <c r="U81" i="6"/>
  <c r="U85" i="6"/>
  <c r="U46" i="6"/>
  <c r="U12" i="6"/>
  <c r="U58" i="6"/>
  <c r="U316" i="6"/>
  <c r="U434" i="6"/>
  <c r="U361" i="6"/>
  <c r="U374" i="6"/>
  <c r="U391" i="6"/>
  <c r="U381" i="6"/>
  <c r="U357" i="6"/>
  <c r="U342" i="6"/>
  <c r="U327" i="6"/>
  <c r="U369" i="6"/>
  <c r="U188" i="6"/>
  <c r="U88" i="6"/>
  <c r="U37" i="6"/>
  <c r="U161" i="6"/>
  <c r="U319" i="6"/>
  <c r="U244" i="6"/>
  <c r="U171" i="6"/>
  <c r="U200" i="6"/>
  <c r="U73" i="6"/>
  <c r="U144" i="6"/>
  <c r="U27" i="6"/>
  <c r="U45" i="6"/>
  <c r="U15" i="6"/>
  <c r="U4" i="6"/>
  <c r="U383" i="6"/>
  <c r="U263" i="6"/>
  <c r="U221" i="6"/>
  <c r="U226" i="6"/>
  <c r="U208" i="6"/>
  <c r="U180" i="6"/>
  <c r="U237" i="6"/>
  <c r="U63" i="6"/>
  <c r="U39" i="6"/>
  <c r="U72" i="6"/>
  <c r="U378" i="6"/>
  <c r="U330" i="6"/>
  <c r="U245" i="6"/>
  <c r="U225" i="6"/>
  <c r="U204" i="6"/>
  <c r="U176" i="6"/>
  <c r="U189" i="6"/>
  <c r="U66" i="6"/>
  <c r="U167" i="6"/>
  <c r="U163" i="6"/>
  <c r="U61" i="6"/>
  <c r="U65" i="6"/>
  <c r="U19" i="6"/>
  <c r="U60" i="6"/>
  <c r="N507" i="6"/>
  <c r="L470" i="6"/>
  <c r="Z470" i="6" s="1"/>
  <c r="L482" i="6"/>
  <c r="Z482" i="6" s="1"/>
  <c r="L464" i="6"/>
  <c r="Z464" i="6" s="1"/>
  <c r="L467" i="6"/>
  <c r="Z467" i="6" s="1"/>
  <c r="L435" i="6"/>
  <c r="Z435" i="6" s="1"/>
  <c r="N402" i="6"/>
  <c r="L392" i="6"/>
  <c r="Z392" i="6" s="1"/>
  <c r="L364" i="6"/>
  <c r="Z364" i="6" s="1"/>
  <c r="L345" i="6"/>
  <c r="Z345" i="6" s="1"/>
  <c r="L371" i="6"/>
  <c r="Z371" i="6" s="1"/>
  <c r="N461" i="6"/>
  <c r="N485" i="6"/>
  <c r="N500" i="6"/>
  <c r="N383" i="6"/>
  <c r="L495" i="6"/>
  <c r="Z495" i="6" s="1"/>
  <c r="L485" i="6"/>
  <c r="Z485" i="6" s="1"/>
  <c r="L500" i="6"/>
  <c r="Z500" i="6" s="1"/>
  <c r="L480" i="6"/>
  <c r="Z480" i="6" s="1"/>
  <c r="L478" i="6"/>
  <c r="Z478" i="6" s="1"/>
  <c r="L487" i="6"/>
  <c r="Z487" i="6" s="1"/>
  <c r="L477" i="6"/>
  <c r="Z477" i="6" s="1"/>
  <c r="L491" i="6"/>
  <c r="Z491" i="6" s="1"/>
  <c r="N492" i="6"/>
  <c r="L489" i="6"/>
  <c r="Z489" i="6" s="1"/>
  <c r="L471" i="6"/>
  <c r="Z471" i="6" s="1"/>
  <c r="N436" i="6"/>
  <c r="L472" i="6"/>
  <c r="Z472" i="6" s="1"/>
  <c r="N467" i="6"/>
  <c r="L427" i="6"/>
  <c r="Z427" i="6" s="1"/>
  <c r="N457" i="6"/>
  <c r="L445" i="6"/>
  <c r="Z445" i="6" s="1"/>
  <c r="N447" i="6"/>
  <c r="L422" i="6"/>
  <c r="Z422" i="6" s="1"/>
  <c r="N393" i="6"/>
  <c r="L398" i="6"/>
  <c r="Z398" i="6" s="1"/>
  <c r="N405" i="6"/>
  <c r="N409" i="6"/>
  <c r="L326" i="6"/>
  <c r="Z326" i="6" s="1"/>
  <c r="L388" i="6"/>
  <c r="Z388" i="6" s="1"/>
  <c r="L387" i="6"/>
  <c r="Z387" i="6" s="1"/>
  <c r="N345" i="6"/>
  <c r="L347" i="6"/>
  <c r="Z347" i="6" s="1"/>
  <c r="L340" i="6"/>
  <c r="Z340" i="6" s="1"/>
  <c r="L323" i="6"/>
  <c r="Z323" i="6" s="1"/>
  <c r="N348" i="6"/>
  <c r="N321" i="6"/>
  <c r="N289" i="6"/>
  <c r="N281" i="6"/>
  <c r="L313" i="6"/>
  <c r="Z313" i="6" s="1"/>
  <c r="L219" i="6"/>
  <c r="Z219" i="6" s="1"/>
  <c r="L192" i="6"/>
  <c r="Z192" i="6" s="1"/>
  <c r="L234" i="6"/>
  <c r="Z234" i="6" s="1"/>
  <c r="L252" i="6"/>
  <c r="Z252" i="6" s="1"/>
  <c r="N210" i="6"/>
  <c r="L162" i="6"/>
  <c r="Z162" i="6" s="1"/>
  <c r="L231" i="6"/>
  <c r="Z231" i="6" s="1"/>
  <c r="L202" i="6"/>
  <c r="Z202" i="6" s="1"/>
  <c r="L178" i="6"/>
  <c r="Z178" i="6" s="1"/>
  <c r="L233" i="6"/>
  <c r="Z233" i="6" s="1"/>
  <c r="L279" i="6"/>
  <c r="Z279" i="6" s="1"/>
  <c r="L277" i="6"/>
  <c r="Z277" i="6" s="1"/>
  <c r="L235" i="6"/>
  <c r="Z235" i="6" s="1"/>
  <c r="N196" i="6"/>
  <c r="N207" i="6"/>
  <c r="L175" i="6"/>
  <c r="Z175" i="6" s="1"/>
  <c r="L224" i="6"/>
  <c r="Z224" i="6" s="1"/>
  <c r="N170" i="6"/>
  <c r="N156" i="6"/>
  <c r="N131" i="6"/>
  <c r="N151" i="6"/>
  <c r="L125" i="6"/>
  <c r="Z125" i="6" s="1"/>
  <c r="N70" i="6"/>
  <c r="L139" i="6"/>
  <c r="Z139" i="6" s="1"/>
  <c r="L92" i="6"/>
  <c r="Z92" i="6" s="1"/>
  <c r="L135" i="6"/>
  <c r="Z135" i="6" s="1"/>
  <c r="N87" i="6"/>
  <c r="N133" i="6"/>
  <c r="N109" i="6"/>
  <c r="N97" i="6"/>
  <c r="L52" i="6"/>
  <c r="Z52" i="6" s="1"/>
  <c r="N35" i="6"/>
  <c r="N138" i="6"/>
  <c r="N53" i="6"/>
  <c r="L107" i="6"/>
  <c r="Z107" i="6" s="1"/>
  <c r="L59" i="6"/>
  <c r="Z59" i="6" s="1"/>
  <c r="N23" i="6"/>
  <c r="L13" i="6"/>
  <c r="Z13" i="6" s="1"/>
  <c r="N24" i="6"/>
  <c r="N254" i="6"/>
  <c r="N307" i="6"/>
  <c r="L289" i="6"/>
  <c r="Z289" i="6" s="1"/>
  <c r="N296" i="6"/>
  <c r="N217" i="6"/>
  <c r="N231" i="6"/>
  <c r="N280" i="6"/>
  <c r="N187" i="6"/>
  <c r="N176" i="6"/>
  <c r="L207" i="6"/>
  <c r="Z207" i="6" s="1"/>
  <c r="L165" i="6"/>
  <c r="Z165" i="6" s="1"/>
  <c r="N211" i="6"/>
  <c r="N248" i="6"/>
  <c r="L127" i="6"/>
  <c r="Z127" i="6" s="1"/>
  <c r="L109" i="6"/>
  <c r="Z109" i="6" s="1"/>
  <c r="N128" i="6"/>
  <c r="N73" i="6"/>
  <c r="N155" i="6"/>
  <c r="N30" i="6"/>
  <c r="N67" i="6"/>
  <c r="N104" i="6"/>
  <c r="N47" i="6"/>
  <c r="L35" i="6"/>
  <c r="Z35" i="6" s="1"/>
  <c r="N10" i="6"/>
  <c r="N96" i="6"/>
  <c r="L254" i="6"/>
  <c r="Z254" i="6" s="1"/>
  <c r="N362" i="6"/>
  <c r="N344" i="6"/>
  <c r="N358" i="6"/>
  <c r="L281" i="6"/>
  <c r="Z281" i="6" s="1"/>
  <c r="N309" i="6"/>
  <c r="N250" i="6"/>
  <c r="L262" i="6"/>
  <c r="Z262" i="6" s="1"/>
  <c r="N269" i="6"/>
  <c r="N206" i="6"/>
  <c r="L160" i="6"/>
  <c r="Z160" i="6" s="1"/>
  <c r="N229" i="6"/>
  <c r="L507" i="6"/>
  <c r="Z507" i="6" s="1"/>
  <c r="L469" i="6"/>
  <c r="Z469" i="6" s="1"/>
  <c r="L483" i="6"/>
  <c r="Z483" i="6" s="1"/>
  <c r="N484" i="6"/>
  <c r="N470" i="6"/>
  <c r="L462" i="6"/>
  <c r="Z462" i="6" s="1"/>
  <c r="N482" i="6"/>
  <c r="L503" i="6"/>
  <c r="Z503" i="6" s="1"/>
  <c r="N464" i="6"/>
  <c r="L452" i="6"/>
  <c r="Z452" i="6" s="1"/>
  <c r="L423" i="6"/>
  <c r="Z423" i="6" s="1"/>
  <c r="L433" i="6"/>
  <c r="Z433" i="6" s="1"/>
  <c r="N433" i="6"/>
  <c r="N448" i="6"/>
  <c r="N404" i="6"/>
  <c r="L414" i="6"/>
  <c r="Z414" i="6" s="1"/>
  <c r="L454" i="6"/>
  <c r="Z454" i="6" s="1"/>
  <c r="N473" i="6"/>
  <c r="N386" i="6"/>
  <c r="L384" i="6"/>
  <c r="Z384" i="6" s="1"/>
  <c r="L391" i="6"/>
  <c r="Z391" i="6" s="1"/>
  <c r="L322" i="6"/>
  <c r="Z322" i="6" s="1"/>
  <c r="N378" i="6"/>
  <c r="N364" i="6"/>
  <c r="L383" i="6"/>
  <c r="Z383" i="6" s="1"/>
  <c r="L357" i="6"/>
  <c r="Z357" i="6" s="1"/>
  <c r="L329" i="6"/>
  <c r="Z329" i="6" s="1"/>
  <c r="N338" i="6"/>
  <c r="L362" i="6"/>
  <c r="Z362" i="6" s="1"/>
  <c r="L358" i="6"/>
  <c r="Z358" i="6" s="1"/>
  <c r="N326" i="6"/>
  <c r="N272" i="6"/>
  <c r="N313" i="6"/>
  <c r="L296" i="6"/>
  <c r="Z296" i="6" s="1"/>
  <c r="L250" i="6"/>
  <c r="Z250" i="6" s="1"/>
  <c r="L212" i="6"/>
  <c r="Z212" i="6" s="1"/>
  <c r="L188" i="6"/>
  <c r="Z188" i="6" s="1"/>
  <c r="N202" i="6"/>
  <c r="L158" i="6"/>
  <c r="Z158" i="6" s="1"/>
  <c r="N294" i="6"/>
  <c r="L198" i="6"/>
  <c r="Z198" i="6" s="1"/>
  <c r="L174" i="6"/>
  <c r="Z174" i="6" s="1"/>
  <c r="L280" i="6"/>
  <c r="Z280" i="6" s="1"/>
  <c r="N258" i="6"/>
  <c r="L241" i="6"/>
  <c r="Z241" i="6" s="1"/>
  <c r="N203" i="6"/>
  <c r="L187" i="6"/>
  <c r="Z187" i="6" s="1"/>
  <c r="N172" i="6"/>
  <c r="L211" i="6"/>
  <c r="Z211" i="6" s="1"/>
  <c r="L248" i="6"/>
  <c r="Z248" i="6" s="1"/>
  <c r="N125" i="6"/>
  <c r="L122" i="6"/>
  <c r="Z122" i="6" s="1"/>
  <c r="L63" i="6"/>
  <c r="Z63" i="6" s="1"/>
  <c r="N91" i="6"/>
  <c r="L87" i="6"/>
  <c r="Z87" i="6" s="1"/>
  <c r="L132" i="6"/>
  <c r="Z132" i="6" s="1"/>
  <c r="N80" i="6"/>
  <c r="L161" i="6"/>
  <c r="Z161" i="6" s="1"/>
  <c r="L155" i="6"/>
  <c r="Z155" i="6" s="1"/>
  <c r="N61" i="6"/>
  <c r="L67" i="6"/>
  <c r="Z67" i="6" s="1"/>
  <c r="N29" i="6"/>
  <c r="L104" i="6"/>
  <c r="Z104" i="6" s="1"/>
  <c r="L47" i="6"/>
  <c r="Z47" i="6" s="1"/>
  <c r="N48" i="6"/>
  <c r="N98" i="6"/>
  <c r="N65" i="6"/>
  <c r="L33" i="6"/>
  <c r="Z33" i="6" s="1"/>
  <c r="N102" i="6"/>
  <c r="N15" i="6"/>
  <c r="L96" i="6"/>
  <c r="Z96" i="6" s="1"/>
  <c r="L72" i="6"/>
  <c r="Z72" i="6" s="1"/>
  <c r="N43" i="6"/>
  <c r="L382" i="6"/>
  <c r="Z382" i="6" s="1"/>
  <c r="L320" i="6"/>
  <c r="Z320" i="6" s="1"/>
  <c r="N271" i="6"/>
  <c r="L305" i="6"/>
  <c r="Z305" i="6" s="1"/>
  <c r="N305" i="6"/>
  <c r="N266" i="6"/>
  <c r="L253" i="6"/>
  <c r="Z253" i="6" s="1"/>
  <c r="N219" i="6"/>
  <c r="N234" i="6"/>
  <c r="N240" i="6"/>
  <c r="N198" i="6"/>
  <c r="L156" i="6"/>
  <c r="Z156" i="6" s="1"/>
  <c r="L294" i="6"/>
  <c r="Z294" i="6" s="1"/>
  <c r="N218" i="6"/>
  <c r="L258" i="6"/>
  <c r="Z258" i="6" s="1"/>
  <c r="N239" i="6"/>
  <c r="L203" i="6"/>
  <c r="Z203" i="6" s="1"/>
  <c r="L172" i="6"/>
  <c r="Z172" i="6" s="1"/>
  <c r="N191" i="6"/>
  <c r="N195" i="6"/>
  <c r="N212" i="6"/>
  <c r="L136" i="6"/>
  <c r="Z136" i="6" s="1"/>
  <c r="L124" i="6"/>
  <c r="Z124" i="6" s="1"/>
  <c r="L106" i="6"/>
  <c r="Z106" i="6" s="1"/>
  <c r="N84" i="6"/>
  <c r="N122" i="6"/>
  <c r="N145" i="6"/>
  <c r="L91" i="6"/>
  <c r="Z91" i="6" s="1"/>
  <c r="N153" i="6"/>
  <c r="N130" i="6"/>
  <c r="N118" i="6"/>
  <c r="N106" i="6"/>
  <c r="N94" i="6"/>
  <c r="N42" i="6"/>
  <c r="L98" i="6"/>
  <c r="Z98" i="6" s="1"/>
  <c r="L102" i="6"/>
  <c r="Z102" i="6" s="1"/>
  <c r="N442" i="6"/>
  <c r="N370" i="6"/>
  <c r="N337" i="6"/>
  <c r="N324" i="6"/>
  <c r="N320" i="6"/>
  <c r="N316" i="6"/>
  <c r="N341" i="6"/>
  <c r="N251" i="6"/>
  <c r="N247" i="6"/>
  <c r="N263" i="6"/>
  <c r="N164" i="6"/>
  <c r="N180" i="6"/>
  <c r="N166" i="6"/>
  <c r="N162" i="6"/>
  <c r="N158" i="6"/>
  <c r="N152" i="6"/>
  <c r="N184" i="6"/>
  <c r="N66" i="6"/>
  <c r="N204" i="6"/>
  <c r="N146" i="6"/>
  <c r="N140" i="6"/>
  <c r="N188" i="6"/>
  <c r="N154" i="6"/>
  <c r="N39" i="6"/>
  <c r="N27" i="6"/>
  <c r="N19" i="6"/>
  <c r="N11" i="6"/>
  <c r="N3" i="6"/>
  <c r="N54" i="6"/>
  <c r="N50" i="6"/>
  <c r="N41" i="6"/>
  <c r="N40" i="6"/>
  <c r="N64" i="6"/>
  <c r="N31" i="6"/>
  <c r="N46" i="6"/>
  <c r="N2" i="6"/>
  <c r="L43" i="6"/>
  <c r="Z43" i="6" s="1"/>
  <c r="N8" i="6"/>
  <c r="N483" i="6"/>
  <c r="L457" i="6"/>
  <c r="Z457" i="6" s="1"/>
  <c r="N414" i="6"/>
  <c r="L393" i="6"/>
  <c r="Z393" i="6" s="1"/>
  <c r="L405" i="6"/>
  <c r="Z405" i="6" s="1"/>
  <c r="N421" i="6"/>
  <c r="L448" i="6"/>
  <c r="Z448" i="6" s="1"/>
  <c r="N443" i="6"/>
  <c r="L473" i="6"/>
  <c r="Z473" i="6" s="1"/>
  <c r="N392" i="6"/>
  <c r="L272" i="6"/>
  <c r="Z272" i="6" s="1"/>
  <c r="N287" i="6"/>
  <c r="L461" i="6"/>
  <c r="Z461" i="6" s="1"/>
  <c r="N476" i="6"/>
  <c r="N475" i="6"/>
  <c r="L465" i="6"/>
  <c r="Z465" i="6" s="1"/>
  <c r="L488" i="6"/>
  <c r="Z488" i="6" s="1"/>
  <c r="N452" i="6"/>
  <c r="N431" i="6"/>
  <c r="N499" i="6"/>
  <c r="N401" i="6"/>
  <c r="L318" i="6"/>
  <c r="Z318" i="6" s="1"/>
  <c r="N390" i="6"/>
  <c r="L342" i="6"/>
  <c r="Z342" i="6" s="1"/>
  <c r="L349" i="6"/>
  <c r="Z349" i="6" s="1"/>
  <c r="N339" i="6"/>
  <c r="N349" i="6"/>
  <c r="N312" i="6"/>
  <c r="L312" i="6"/>
  <c r="Z312" i="6" s="1"/>
  <c r="N363" i="6"/>
  <c r="N359" i="6"/>
  <c r="L336" i="6"/>
  <c r="Z336" i="6" s="1"/>
  <c r="L310" i="6"/>
  <c r="Z310" i="6" s="1"/>
  <c r="L350" i="6"/>
  <c r="Z350" i="6" s="1"/>
  <c r="N300" i="6"/>
  <c r="N301" i="6"/>
  <c r="L321" i="6"/>
  <c r="Z321" i="6" s="1"/>
  <c r="L295" i="6"/>
  <c r="Z295" i="6" s="1"/>
  <c r="L287" i="6"/>
  <c r="Z287" i="6" s="1"/>
  <c r="L299" i="6"/>
  <c r="Z299" i="6" s="1"/>
  <c r="N299" i="6"/>
  <c r="L266" i="6"/>
  <c r="Z266" i="6" s="1"/>
  <c r="N288" i="6"/>
  <c r="L208" i="6"/>
  <c r="Z208" i="6" s="1"/>
  <c r="L184" i="6"/>
  <c r="Z184" i="6" s="1"/>
  <c r="N286" i="6"/>
  <c r="N223" i="6"/>
  <c r="N238" i="6"/>
  <c r="N268" i="6"/>
  <c r="L238" i="6"/>
  <c r="Z238" i="6" s="1"/>
  <c r="N194" i="6"/>
  <c r="L154" i="6"/>
  <c r="Z154" i="6" s="1"/>
  <c r="L216" i="6"/>
  <c r="Z216" i="6" s="1"/>
  <c r="L194" i="6"/>
  <c r="Z194" i="6" s="1"/>
  <c r="L259" i="6"/>
  <c r="Z259" i="6" s="1"/>
  <c r="N246" i="6"/>
  <c r="L226" i="6"/>
  <c r="Z226" i="6" s="1"/>
  <c r="N228" i="6"/>
  <c r="L169" i="6"/>
  <c r="Z169" i="6" s="1"/>
  <c r="L191" i="6"/>
  <c r="Z191" i="6" s="1"/>
  <c r="L195" i="6"/>
  <c r="Z195" i="6" s="1"/>
  <c r="N200" i="6"/>
  <c r="N199" i="6"/>
  <c r="N165" i="6"/>
  <c r="N119" i="6"/>
  <c r="L119" i="6"/>
  <c r="Z119" i="6" s="1"/>
  <c r="L57" i="6"/>
  <c r="Z57" i="6" s="1"/>
  <c r="N89" i="6"/>
  <c r="N88" i="6"/>
  <c r="L153" i="6"/>
  <c r="Z153" i="6" s="1"/>
  <c r="L129" i="6"/>
  <c r="Z129" i="6" s="1"/>
  <c r="N150" i="6"/>
  <c r="N110" i="6"/>
  <c r="N99" i="6"/>
  <c r="N28" i="6"/>
  <c r="L30" i="6"/>
  <c r="Z30" i="6" s="1"/>
  <c r="N62" i="6"/>
  <c r="N49" i="6"/>
  <c r="L40" i="6"/>
  <c r="Z40" i="6" s="1"/>
  <c r="N143" i="6"/>
  <c r="N7" i="6"/>
  <c r="L44" i="6"/>
  <c r="Z44" i="6" s="1"/>
  <c r="N32" i="6"/>
  <c r="N21" i="6"/>
  <c r="N472" i="6"/>
  <c r="N423" i="6"/>
  <c r="N445" i="6"/>
  <c r="N384" i="6"/>
  <c r="N388" i="6"/>
  <c r="L494" i="6"/>
  <c r="Z494" i="6" s="1"/>
  <c r="N462" i="6"/>
  <c r="N453" i="6"/>
  <c r="L421" i="6"/>
  <c r="Z421" i="6" s="1"/>
  <c r="L431" i="6"/>
  <c r="Z431" i="6" s="1"/>
  <c r="N451" i="6"/>
  <c r="N454" i="6"/>
  <c r="L381" i="6"/>
  <c r="Z381" i="6" s="1"/>
  <c r="N314" i="6"/>
  <c r="N295" i="6"/>
  <c r="N504" i="6"/>
  <c r="L486" i="6"/>
  <c r="Z486" i="6" s="1"/>
  <c r="N501" i="6"/>
  <c r="L458" i="6"/>
  <c r="Z458" i="6" s="1"/>
  <c r="L453" i="6"/>
  <c r="Z453" i="6" s="1"/>
  <c r="L419" i="6"/>
  <c r="Z419" i="6" s="1"/>
  <c r="N376" i="6"/>
  <c r="L504" i="6"/>
  <c r="Z504" i="6" s="1"/>
  <c r="N506" i="6"/>
  <c r="N494" i="6"/>
  <c r="L501" i="6"/>
  <c r="Z501" i="6" s="1"/>
  <c r="L475" i="6"/>
  <c r="Z475" i="6" s="1"/>
  <c r="N488" i="6"/>
  <c r="N458" i="6"/>
  <c r="N416" i="6"/>
  <c r="N419" i="6"/>
  <c r="L443" i="6"/>
  <c r="Z443" i="6" s="1"/>
  <c r="N410" i="6"/>
  <c r="L499" i="6"/>
  <c r="Z499" i="6" s="1"/>
  <c r="L394" i="6"/>
  <c r="Z394" i="6" s="1"/>
  <c r="N428" i="6"/>
  <c r="N395" i="6"/>
  <c r="N432" i="6"/>
  <c r="N372" i="6"/>
  <c r="L401" i="6"/>
  <c r="Z401" i="6" s="1"/>
  <c r="N368" i="6"/>
  <c r="L316" i="6"/>
  <c r="Z316" i="6" s="1"/>
  <c r="L396" i="6"/>
  <c r="Z396" i="6" s="1"/>
  <c r="N463" i="6"/>
  <c r="L338" i="6"/>
  <c r="Z338" i="6" s="1"/>
  <c r="L339" i="6"/>
  <c r="Z339" i="6" s="1"/>
  <c r="L337" i="6"/>
  <c r="Z337" i="6" s="1"/>
  <c r="N306" i="6"/>
  <c r="N347" i="6"/>
  <c r="L367" i="6"/>
  <c r="Z367" i="6" s="1"/>
  <c r="N310" i="6"/>
  <c r="N346" i="6"/>
  <c r="N365" i="6"/>
  <c r="L270" i="6"/>
  <c r="Z270" i="6" s="1"/>
  <c r="L268" i="6"/>
  <c r="Z268" i="6" s="1"/>
  <c r="L288" i="6"/>
  <c r="Z288" i="6" s="1"/>
  <c r="L243" i="6"/>
  <c r="Z243" i="6" s="1"/>
  <c r="N253" i="6"/>
  <c r="L286" i="6"/>
  <c r="Z286" i="6" s="1"/>
  <c r="L232" i="6"/>
  <c r="Z232" i="6" s="1"/>
  <c r="N181" i="6"/>
  <c r="N190" i="6"/>
  <c r="L152" i="6"/>
  <c r="Z152" i="6" s="1"/>
  <c r="N282" i="6"/>
  <c r="L244" i="6"/>
  <c r="Z244" i="6" s="1"/>
  <c r="L246" i="6"/>
  <c r="Z246" i="6" s="1"/>
  <c r="N192" i="6"/>
  <c r="N197" i="6"/>
  <c r="N290" i="6"/>
  <c r="N157" i="6"/>
  <c r="L199" i="6"/>
  <c r="Z199" i="6" s="1"/>
  <c r="L157" i="6"/>
  <c r="Z157" i="6" s="1"/>
  <c r="N205" i="6"/>
  <c r="N136" i="6"/>
  <c r="L121" i="6"/>
  <c r="Z121" i="6" s="1"/>
  <c r="L103" i="6"/>
  <c r="Z103" i="6" s="1"/>
  <c r="L110" i="6"/>
  <c r="Z110" i="6" s="1"/>
  <c r="N58" i="6"/>
  <c r="N22" i="6"/>
  <c r="L99" i="6"/>
  <c r="Z99" i="6" s="1"/>
  <c r="N114" i="6"/>
  <c r="L29" i="6"/>
  <c r="Z29" i="6" s="1"/>
  <c r="N93" i="6"/>
  <c r="N113" i="6"/>
  <c r="N148" i="6"/>
  <c r="N68" i="6"/>
  <c r="L41" i="6"/>
  <c r="Z41" i="6" s="1"/>
  <c r="L143" i="6"/>
  <c r="Z143" i="6" s="1"/>
  <c r="N142" i="6"/>
  <c r="N95" i="6"/>
  <c r="N25" i="6"/>
  <c r="N9" i="6"/>
  <c r="L390" i="6"/>
  <c r="Z390" i="6" s="1"/>
  <c r="L341" i="6"/>
  <c r="Z341" i="6" s="1"/>
  <c r="N367" i="6"/>
  <c r="N336" i="6"/>
  <c r="N502" i="6"/>
  <c r="L506" i="6"/>
  <c r="Z506" i="6" s="1"/>
  <c r="N468" i="6"/>
  <c r="N459" i="6"/>
  <c r="L429" i="6"/>
  <c r="Z429" i="6" s="1"/>
  <c r="N441" i="6"/>
  <c r="N373" i="6"/>
  <c r="N434" i="6"/>
  <c r="L428" i="6"/>
  <c r="Z428" i="6" s="1"/>
  <c r="L415" i="6"/>
  <c r="Z415" i="6" s="1"/>
  <c r="N389" i="6"/>
  <c r="L314" i="6"/>
  <c r="Z314" i="6" s="1"/>
  <c r="N396" i="6"/>
  <c r="N385" i="6"/>
  <c r="L463" i="6"/>
  <c r="Z463" i="6" s="1"/>
  <c r="L334" i="6"/>
  <c r="Z334" i="6" s="1"/>
  <c r="N375" i="6"/>
  <c r="N302" i="6"/>
  <c r="L306" i="6"/>
  <c r="Z306" i="6" s="1"/>
  <c r="N354" i="6"/>
  <c r="L363" i="6"/>
  <c r="Z363" i="6" s="1"/>
  <c r="N303" i="6"/>
  <c r="L359" i="6"/>
  <c r="Z359" i="6" s="1"/>
  <c r="N334" i="6"/>
  <c r="L346" i="6"/>
  <c r="Z346" i="6" s="1"/>
  <c r="N293" i="6"/>
  <c r="N285" i="6"/>
  <c r="N241" i="6"/>
  <c r="L204" i="6"/>
  <c r="Z204" i="6" s="1"/>
  <c r="L180" i="6"/>
  <c r="Z180" i="6" s="1"/>
  <c r="N177" i="6"/>
  <c r="L236" i="6"/>
  <c r="Z236" i="6" s="1"/>
  <c r="N186" i="6"/>
  <c r="L150" i="6"/>
  <c r="Z150" i="6" s="1"/>
  <c r="L282" i="6"/>
  <c r="Z282" i="6" s="1"/>
  <c r="L214" i="6"/>
  <c r="Z214" i="6" s="1"/>
  <c r="L190" i="6"/>
  <c r="Z190" i="6" s="1"/>
  <c r="N259" i="6"/>
  <c r="N220" i="6"/>
  <c r="L217" i="6"/>
  <c r="Z217" i="6" s="1"/>
  <c r="N213" i="6"/>
  <c r="N171" i="6"/>
  <c r="L290" i="6"/>
  <c r="Z290" i="6" s="1"/>
  <c r="L167" i="6"/>
  <c r="Z167" i="6" s="1"/>
  <c r="N83" i="6"/>
  <c r="L134" i="6"/>
  <c r="Z134" i="6" s="1"/>
  <c r="N92" i="6"/>
  <c r="L49" i="6"/>
  <c r="Z49" i="6" s="1"/>
  <c r="L147" i="6"/>
  <c r="Z147" i="6" s="1"/>
  <c r="N135" i="6"/>
  <c r="L126" i="6"/>
  <c r="Z126" i="6" s="1"/>
  <c r="N127" i="6"/>
  <c r="N115" i="6"/>
  <c r="N103" i="6"/>
  <c r="N85" i="6"/>
  <c r="L56" i="6"/>
  <c r="Z56" i="6" s="1"/>
  <c r="N52" i="6"/>
  <c r="N20" i="6"/>
  <c r="L114" i="6"/>
  <c r="Z114" i="6" s="1"/>
  <c r="L62" i="6"/>
  <c r="Z62" i="6" s="1"/>
  <c r="L113" i="6"/>
  <c r="Z113" i="6" s="1"/>
  <c r="N55" i="6"/>
  <c r="L95" i="6"/>
  <c r="Z95" i="6" s="1"/>
  <c r="L32" i="6"/>
  <c r="Z32" i="6" s="1"/>
  <c r="L21" i="6"/>
  <c r="Z21" i="6" s="1"/>
  <c r="N17" i="6"/>
  <c r="N429" i="6"/>
  <c r="N479" i="6"/>
  <c r="L439" i="6"/>
  <c r="Z439" i="6" s="1"/>
  <c r="N361" i="6"/>
  <c r="N377" i="6"/>
  <c r="L385" i="6"/>
  <c r="Z385" i="6" s="1"/>
  <c r="L330" i="6"/>
  <c r="Z330" i="6" s="1"/>
  <c r="N357" i="6"/>
  <c r="N333" i="6"/>
  <c r="N267" i="6"/>
  <c r="L333" i="6"/>
  <c r="Z333" i="6" s="1"/>
  <c r="L354" i="6"/>
  <c r="Z354" i="6" s="1"/>
  <c r="N342" i="6"/>
  <c r="L315" i="6"/>
  <c r="Z315" i="6" s="1"/>
  <c r="N327" i="6"/>
  <c r="N297" i="6"/>
  <c r="L356" i="6"/>
  <c r="Z356" i="6" s="1"/>
  <c r="N332" i="6"/>
  <c r="L300" i="6"/>
  <c r="Z300" i="6" s="1"/>
  <c r="N298" i="6"/>
  <c r="N265" i="6"/>
  <c r="L293" i="6"/>
  <c r="Z293" i="6" s="1"/>
  <c r="L285" i="6"/>
  <c r="Z285" i="6" s="1"/>
  <c r="N308" i="6"/>
  <c r="N276" i="6"/>
  <c r="N274" i="6"/>
  <c r="N261" i="6"/>
  <c r="N284" i="6"/>
  <c r="N264" i="6"/>
  <c r="L229" i="6"/>
  <c r="Z229" i="6" s="1"/>
  <c r="N182" i="6"/>
  <c r="L148" i="6"/>
  <c r="Z148" i="6" s="1"/>
  <c r="N233" i="6"/>
  <c r="N215" i="6"/>
  <c r="L151" i="6"/>
  <c r="Z151" i="6" s="1"/>
  <c r="L118" i="6"/>
  <c r="Z118" i="6" s="1"/>
  <c r="L100" i="6"/>
  <c r="Z100" i="6" s="1"/>
  <c r="N90" i="6"/>
  <c r="N81" i="6"/>
  <c r="N132" i="6"/>
  <c r="N167" i="6"/>
  <c r="N105" i="6"/>
  <c r="N69" i="6"/>
  <c r="N38" i="6"/>
  <c r="L93" i="6"/>
  <c r="Z93" i="6" s="1"/>
  <c r="N161" i="6"/>
  <c r="N117" i="6"/>
  <c r="L55" i="6"/>
  <c r="Z55" i="6" s="1"/>
  <c r="N111" i="6"/>
  <c r="L25" i="6"/>
  <c r="Z25" i="6" s="1"/>
  <c r="L9" i="6"/>
  <c r="Z9" i="6" s="1"/>
  <c r="N5" i="6"/>
  <c r="N455" i="6"/>
  <c r="L502" i="6"/>
  <c r="Z502" i="6" s="1"/>
  <c r="N493" i="6"/>
  <c r="N486" i="6"/>
  <c r="N505" i="6"/>
  <c r="N497" i="6"/>
  <c r="L459" i="6"/>
  <c r="Z459" i="6" s="1"/>
  <c r="L455" i="6"/>
  <c r="Z455" i="6" s="1"/>
  <c r="N408" i="6"/>
  <c r="L490" i="6"/>
  <c r="Z490" i="6" s="1"/>
  <c r="L404" i="6"/>
  <c r="Z404" i="6" s="1"/>
  <c r="L389" i="6"/>
  <c r="Z389" i="6" s="1"/>
  <c r="L493" i="6"/>
  <c r="Z493" i="6" s="1"/>
  <c r="N498" i="6"/>
  <c r="N460" i="6"/>
  <c r="L505" i="6"/>
  <c r="Z505" i="6" s="1"/>
  <c r="L497" i="6"/>
  <c r="Z497" i="6" s="1"/>
  <c r="N449" i="6"/>
  <c r="N481" i="6"/>
  <c r="L416" i="6"/>
  <c r="Z416" i="6" s="1"/>
  <c r="N490" i="6"/>
  <c r="L479" i="6"/>
  <c r="Z479" i="6" s="1"/>
  <c r="N439" i="6"/>
  <c r="L410" i="6"/>
  <c r="Z410" i="6" s="1"/>
  <c r="N450" i="6"/>
  <c r="L417" i="6"/>
  <c r="Z417" i="6" s="1"/>
  <c r="L411" i="6"/>
  <c r="Z411" i="6" s="1"/>
  <c r="N400" i="6"/>
  <c r="N415" i="6"/>
  <c r="L360" i="6"/>
  <c r="Z360" i="6" s="1"/>
  <c r="L368" i="6"/>
  <c r="Z368" i="6" s="1"/>
  <c r="N391" i="6"/>
  <c r="L375" i="6"/>
  <c r="Z375" i="6" s="1"/>
  <c r="N335" i="6"/>
  <c r="N331" i="6"/>
  <c r="L302" i="6"/>
  <c r="Z302" i="6" s="1"/>
  <c r="N273" i="6"/>
  <c r="N420" i="6"/>
  <c r="N356" i="6"/>
  <c r="L332" i="6"/>
  <c r="Z332" i="6" s="1"/>
  <c r="N343" i="6"/>
  <c r="L298" i="6"/>
  <c r="Z298" i="6" s="1"/>
  <c r="N311" i="6"/>
  <c r="L255" i="6"/>
  <c r="Z255" i="6" s="1"/>
  <c r="L308" i="6"/>
  <c r="Z308" i="6" s="1"/>
  <c r="L276" i="6"/>
  <c r="Z276" i="6" s="1"/>
  <c r="N230" i="6"/>
  <c r="L200" i="6"/>
  <c r="Z200" i="6" s="1"/>
  <c r="L176" i="6"/>
  <c r="Z176" i="6" s="1"/>
  <c r="N243" i="6"/>
  <c r="L274" i="6"/>
  <c r="Z274" i="6" s="1"/>
  <c r="L261" i="6"/>
  <c r="Z261" i="6" s="1"/>
  <c r="L284" i="6"/>
  <c r="Z284" i="6" s="1"/>
  <c r="L264" i="6"/>
  <c r="Z264" i="6" s="1"/>
  <c r="N227" i="6"/>
  <c r="N178" i="6"/>
  <c r="L146" i="6"/>
  <c r="Z146" i="6" s="1"/>
  <c r="L210" i="6"/>
  <c r="Z210" i="6" s="1"/>
  <c r="L186" i="6"/>
  <c r="Z186" i="6" s="1"/>
  <c r="N244" i="6"/>
  <c r="L218" i="6"/>
  <c r="Z218" i="6" s="1"/>
  <c r="N222" i="6"/>
  <c r="L171" i="6"/>
  <c r="Z171" i="6" s="1"/>
  <c r="N173" i="6"/>
  <c r="N278" i="6"/>
  <c r="N78" i="6"/>
  <c r="N74" i="6"/>
  <c r="L131" i="6"/>
  <c r="Z131" i="6" s="1"/>
  <c r="L89" i="6"/>
  <c r="Z89" i="6" s="1"/>
  <c r="L141" i="6"/>
  <c r="Z141" i="6" s="1"/>
  <c r="N129" i="6"/>
  <c r="L123" i="6"/>
  <c r="Z123" i="6" s="1"/>
  <c r="N86" i="6"/>
  <c r="N144" i="6"/>
  <c r="L105" i="6"/>
  <c r="Z105" i="6" s="1"/>
  <c r="N14" i="6"/>
  <c r="L69" i="6"/>
  <c r="Z69" i="6" s="1"/>
  <c r="N108" i="6"/>
  <c r="N37" i="6"/>
  <c r="L117" i="6"/>
  <c r="Z117" i="6" s="1"/>
  <c r="N4" i="6"/>
  <c r="L111" i="6"/>
  <c r="Z111" i="6" s="1"/>
  <c r="L17" i="6"/>
  <c r="Z17" i="6" s="1"/>
  <c r="N469" i="6"/>
  <c r="N503" i="6"/>
  <c r="L425" i="6"/>
  <c r="Z425" i="6" s="1"/>
  <c r="N435" i="6"/>
  <c r="N398" i="6"/>
  <c r="L324" i="6"/>
  <c r="Z324" i="6" s="1"/>
  <c r="N465" i="6"/>
  <c r="N495" i="6"/>
  <c r="L498" i="6"/>
  <c r="Z498" i="6" s="1"/>
  <c r="L481" i="6"/>
  <c r="Z481" i="6" s="1"/>
  <c r="N412" i="6"/>
  <c r="L496" i="6"/>
  <c r="Z496" i="6" s="1"/>
  <c r="N427" i="6"/>
  <c r="L456" i="6"/>
  <c r="Z456" i="6" s="1"/>
  <c r="L450" i="6"/>
  <c r="Z450" i="6" s="1"/>
  <c r="N417" i="6"/>
  <c r="N381" i="6"/>
  <c r="L355" i="6"/>
  <c r="Z355" i="6" s="1"/>
  <c r="L335" i="6"/>
  <c r="Z335" i="6" s="1"/>
  <c r="L331" i="6"/>
  <c r="Z331" i="6" s="1"/>
  <c r="N379" i="6"/>
  <c r="N329" i="6"/>
  <c r="N351" i="6"/>
  <c r="L366" i="6"/>
  <c r="Z366" i="6" s="1"/>
  <c r="L420" i="6"/>
  <c r="Z420" i="6" s="1"/>
  <c r="N328" i="6"/>
  <c r="N350" i="6"/>
  <c r="L407" i="6"/>
  <c r="Z407" i="6" s="1"/>
  <c r="L343" i="6"/>
  <c r="Z343" i="6" s="1"/>
  <c r="N255" i="6"/>
  <c r="N291" i="6"/>
  <c r="N283" i="6"/>
  <c r="L317" i="6"/>
  <c r="Z317" i="6" s="1"/>
  <c r="L249" i="6"/>
  <c r="Z249" i="6" s="1"/>
  <c r="L228" i="6"/>
  <c r="Z228" i="6" s="1"/>
  <c r="N221" i="6"/>
  <c r="N256" i="6"/>
  <c r="N174" i="6"/>
  <c r="L144" i="6"/>
  <c r="Z144" i="6" s="1"/>
  <c r="N242" i="6"/>
  <c r="L220" i="6"/>
  <c r="Z220" i="6" s="1"/>
  <c r="L222" i="6"/>
  <c r="Z222" i="6" s="1"/>
  <c r="L170" i="6"/>
  <c r="Z170" i="6" s="1"/>
  <c r="N183" i="6"/>
  <c r="N226" i="6"/>
  <c r="L278" i="6"/>
  <c r="Z278" i="6" s="1"/>
  <c r="N237" i="6"/>
  <c r="N179" i="6"/>
  <c r="L145" i="6"/>
  <c r="Z145" i="6" s="1"/>
  <c r="L133" i="6"/>
  <c r="Z133" i="6" s="1"/>
  <c r="L115" i="6"/>
  <c r="Z115" i="6" s="1"/>
  <c r="L97" i="6"/>
  <c r="Z97" i="6" s="1"/>
  <c r="N147" i="6"/>
  <c r="N126" i="6"/>
  <c r="N124" i="6"/>
  <c r="N112" i="6"/>
  <c r="N100" i="6"/>
  <c r="N79" i="6"/>
  <c r="N45" i="6"/>
  <c r="N12" i="6"/>
  <c r="N36" i="6"/>
  <c r="N71" i="6"/>
  <c r="N149" i="6"/>
  <c r="L108" i="6"/>
  <c r="Z108" i="6" s="1"/>
  <c r="N26" i="6"/>
  <c r="N56" i="6"/>
  <c r="N116" i="6"/>
  <c r="N72" i="6"/>
  <c r="N51" i="6"/>
  <c r="L5" i="6"/>
  <c r="Z5" i="6" s="1"/>
  <c r="N403" i="6"/>
  <c r="N418" i="6"/>
  <c r="N426" i="6"/>
  <c r="N382" i="6"/>
  <c r="L409" i="6"/>
  <c r="Z409" i="6" s="1"/>
  <c r="N397" i="6"/>
  <c r="N424" i="6"/>
  <c r="L378" i="6"/>
  <c r="Z378" i="6" s="1"/>
  <c r="N387" i="6"/>
  <c r="L379" i="6"/>
  <c r="Z379" i="6" s="1"/>
  <c r="L351" i="6"/>
  <c r="Z351" i="6" s="1"/>
  <c r="L344" i="6"/>
  <c r="Z344" i="6" s="1"/>
  <c r="N353" i="6"/>
  <c r="N257" i="6"/>
  <c r="N270" i="6"/>
  <c r="N249" i="6"/>
  <c r="L291" i="6"/>
  <c r="Z291" i="6" s="1"/>
  <c r="L283" i="6"/>
  <c r="Z283" i="6" s="1"/>
  <c r="N304" i="6"/>
  <c r="N262" i="6"/>
  <c r="L196" i="6"/>
  <c r="Z196" i="6" s="1"/>
  <c r="N275" i="6"/>
  <c r="N232" i="6"/>
  <c r="N245" i="6"/>
  <c r="N252" i="6"/>
  <c r="L256" i="6"/>
  <c r="Z256" i="6" s="1"/>
  <c r="N225" i="6"/>
  <c r="N260" i="6"/>
  <c r="N216" i="6"/>
  <c r="L166" i="6"/>
  <c r="Z166" i="6" s="1"/>
  <c r="L142" i="6"/>
  <c r="Z142" i="6" s="1"/>
  <c r="L240" i="6"/>
  <c r="Z240" i="6" s="1"/>
  <c r="L206" i="6"/>
  <c r="Z206" i="6" s="1"/>
  <c r="L182" i="6"/>
  <c r="Z182" i="6" s="1"/>
  <c r="L242" i="6"/>
  <c r="Z242" i="6" s="1"/>
  <c r="N292" i="6"/>
  <c r="L183" i="6"/>
  <c r="Z183" i="6" s="1"/>
  <c r="N169" i="6"/>
  <c r="L179" i="6"/>
  <c r="Z179" i="6" s="1"/>
  <c r="N189" i="6"/>
  <c r="N82" i="6"/>
  <c r="L128" i="6"/>
  <c r="Z128" i="6" s="1"/>
  <c r="N77" i="6"/>
  <c r="N141" i="6"/>
  <c r="N137" i="6"/>
  <c r="N123" i="6"/>
  <c r="L120" i="6"/>
  <c r="Z120" i="6" s="1"/>
  <c r="N163" i="6"/>
  <c r="N159" i="6"/>
  <c r="N57" i="6"/>
  <c r="L65" i="6"/>
  <c r="Z65" i="6" s="1"/>
  <c r="N34" i="6"/>
  <c r="L71" i="6"/>
  <c r="Z71" i="6" s="1"/>
  <c r="L149" i="6"/>
  <c r="Z149" i="6" s="1"/>
  <c r="N101" i="6"/>
  <c r="N60" i="6"/>
  <c r="N13" i="6"/>
  <c r="L116" i="6"/>
  <c r="Z116" i="6" s="1"/>
  <c r="L51" i="6"/>
  <c r="Z51" i="6" s="1"/>
  <c r="N446" i="6"/>
  <c r="L474" i="6"/>
  <c r="Z474" i="6" s="1"/>
  <c r="N438" i="6"/>
  <c r="N496" i="6"/>
  <c r="L466" i="6"/>
  <c r="Z466" i="6" s="1"/>
  <c r="N456" i="6"/>
  <c r="L437" i="6"/>
  <c r="Z437" i="6" s="1"/>
  <c r="N411" i="6"/>
  <c r="L403" i="6"/>
  <c r="Z403" i="6" s="1"/>
  <c r="L418" i="6"/>
  <c r="Z418" i="6" s="1"/>
  <c r="N360" i="6"/>
  <c r="L426" i="6"/>
  <c r="Z426" i="6" s="1"/>
  <c r="N369" i="6"/>
  <c r="L311" i="6"/>
  <c r="Z311" i="6" s="1"/>
  <c r="N487" i="6"/>
  <c r="N477" i="6"/>
  <c r="N491" i="6"/>
  <c r="N480" i="6"/>
  <c r="N478" i="6"/>
  <c r="N489" i="6"/>
  <c r="N471" i="6"/>
  <c r="N444" i="6"/>
  <c r="N474" i="6"/>
  <c r="N430" i="6"/>
  <c r="N425" i="6"/>
  <c r="N466" i="6"/>
  <c r="N437" i="6"/>
  <c r="L447" i="6"/>
  <c r="Z447" i="6" s="1"/>
  <c r="N394" i="6"/>
  <c r="N422" i="6"/>
  <c r="N406" i="6"/>
  <c r="L395" i="6"/>
  <c r="Z395" i="6" s="1"/>
  <c r="L328" i="6"/>
  <c r="Z328" i="6" s="1"/>
  <c r="L397" i="6"/>
  <c r="Z397" i="6" s="1"/>
  <c r="L424" i="6"/>
  <c r="Z424" i="6" s="1"/>
  <c r="L370" i="6"/>
  <c r="Z370" i="6" s="1"/>
  <c r="L376" i="6"/>
  <c r="Z376" i="6" s="1"/>
  <c r="N352" i="6"/>
  <c r="N322" i="6"/>
  <c r="N371" i="6"/>
  <c r="N340" i="6"/>
  <c r="N366" i="6"/>
  <c r="L353" i="6"/>
  <c r="Z353" i="6" s="1"/>
  <c r="L348" i="6"/>
  <c r="Z348" i="6" s="1"/>
  <c r="N407" i="6"/>
  <c r="L307" i="6"/>
  <c r="Z307" i="6" s="1"/>
  <c r="L265" i="6"/>
  <c r="Z265" i="6" s="1"/>
  <c r="N317" i="6"/>
  <c r="L309" i="6"/>
  <c r="Z309" i="6" s="1"/>
  <c r="L304" i="6"/>
  <c r="Z304" i="6" s="1"/>
  <c r="L275" i="6"/>
  <c r="Z275" i="6" s="1"/>
  <c r="L230" i="6"/>
  <c r="Z230" i="6" s="1"/>
  <c r="N236" i="6"/>
  <c r="L260" i="6"/>
  <c r="Z260" i="6" s="1"/>
  <c r="N214" i="6"/>
  <c r="L164" i="6"/>
  <c r="Z164" i="6" s="1"/>
  <c r="L140" i="6"/>
  <c r="Z140" i="6" s="1"/>
  <c r="L292" i="6"/>
  <c r="Z292" i="6" s="1"/>
  <c r="N279" i="6"/>
  <c r="N277" i="6"/>
  <c r="N235" i="6"/>
  <c r="N208" i="6"/>
  <c r="N201" i="6"/>
  <c r="N168" i="6"/>
  <c r="N175" i="6"/>
  <c r="N224" i="6"/>
  <c r="N185" i="6"/>
  <c r="L138" i="6"/>
  <c r="Z138" i="6" s="1"/>
  <c r="L163" i="6"/>
  <c r="Z163" i="6" s="1"/>
  <c r="L130" i="6"/>
  <c r="Z130" i="6" s="1"/>
  <c r="L112" i="6"/>
  <c r="Z112" i="6" s="1"/>
  <c r="L94" i="6"/>
  <c r="Z94" i="6" s="1"/>
  <c r="N160" i="6"/>
  <c r="N134" i="6"/>
  <c r="N76" i="6"/>
  <c r="N139" i="6"/>
  <c r="N63" i="6"/>
  <c r="L137" i="6"/>
  <c r="Z137" i="6" s="1"/>
  <c r="N120" i="6"/>
  <c r="N75" i="6"/>
  <c r="L159" i="6"/>
  <c r="Z159" i="6" s="1"/>
  <c r="N6" i="6"/>
  <c r="N33" i="6"/>
  <c r="L48" i="6"/>
  <c r="Z48" i="6" s="1"/>
  <c r="N107" i="6"/>
  <c r="N59" i="6"/>
  <c r="N18" i="6"/>
  <c r="L101" i="6"/>
  <c r="Z101" i="6" s="1"/>
  <c r="N44" i="6"/>
  <c r="Q459" i="6"/>
  <c r="R251" i="6"/>
  <c r="R76" i="6"/>
  <c r="Q174" i="6"/>
  <c r="R188" i="6"/>
  <c r="R50" i="6"/>
  <c r="R3" i="6"/>
  <c r="Q43" i="6"/>
  <c r="Q419" i="6"/>
  <c r="Q258" i="6"/>
  <c r="Q267" i="6"/>
  <c r="R245" i="6"/>
  <c r="Q416" i="6"/>
  <c r="R170" i="6"/>
  <c r="Q99" i="6"/>
  <c r="R54" i="6"/>
  <c r="Q242" i="6"/>
  <c r="Q438" i="6"/>
  <c r="Q183" i="6"/>
  <c r="Q411" i="6"/>
  <c r="Q436" i="6"/>
  <c r="Q385" i="6"/>
  <c r="R244" i="6"/>
  <c r="R361" i="6"/>
  <c r="Q491" i="6"/>
  <c r="Q431" i="6"/>
  <c r="R167" i="6"/>
  <c r="R45" i="6"/>
  <c r="R197" i="6"/>
  <c r="Q18" i="6"/>
  <c r="Q470" i="6"/>
  <c r="Q396" i="6"/>
  <c r="Q388" i="6"/>
  <c r="Q25" i="6"/>
  <c r="Q236" i="6"/>
  <c r="R157" i="6"/>
  <c r="R322" i="6"/>
  <c r="R225" i="6"/>
  <c r="Q499" i="6"/>
  <c r="R365" i="6"/>
  <c r="Q131" i="6"/>
  <c r="Q219" i="6"/>
  <c r="R314" i="6"/>
  <c r="Q427" i="6"/>
  <c r="Q70" i="6"/>
  <c r="Q93" i="6"/>
  <c r="R94" i="6"/>
  <c r="R4" i="6"/>
  <c r="Q218" i="6"/>
  <c r="Q453" i="6"/>
  <c r="Q169" i="6"/>
  <c r="Q478" i="6"/>
  <c r="R185" i="6"/>
  <c r="Q480" i="6"/>
  <c r="Q241" i="6"/>
  <c r="R75" i="6"/>
  <c r="Q223" i="6"/>
  <c r="R349" i="6"/>
  <c r="Q356" i="6"/>
  <c r="Q401" i="6"/>
  <c r="R369" i="6"/>
  <c r="Q418" i="6"/>
  <c r="Q452" i="6"/>
  <c r="Q32" i="6"/>
  <c r="Q495" i="6"/>
  <c r="R325" i="6"/>
  <c r="Q278" i="6"/>
  <c r="R148" i="6"/>
  <c r="Q400" i="6"/>
  <c r="Q283" i="6"/>
  <c r="Q279" i="6"/>
  <c r="Q126" i="6"/>
  <c r="Q373" i="6"/>
  <c r="Q67" i="6"/>
  <c r="Q206" i="6"/>
  <c r="Q449" i="6"/>
  <c r="Q108" i="6"/>
  <c r="Q464" i="6"/>
  <c r="Q87" i="6"/>
  <c r="Q274" i="6"/>
  <c r="Q287" i="6"/>
  <c r="Q260" i="6"/>
  <c r="Q273" i="6"/>
  <c r="Q410" i="6"/>
  <c r="R100" i="6"/>
  <c r="Q469" i="6"/>
  <c r="Q107" i="6"/>
  <c r="Q6" i="6"/>
  <c r="Q129" i="6"/>
  <c r="Q309" i="6"/>
  <c r="R200" i="6"/>
  <c r="Q429" i="6"/>
  <c r="Q375" i="6"/>
  <c r="R257" i="6"/>
  <c r="Q386" i="6"/>
  <c r="R395" i="6"/>
  <c r="Q182" i="6"/>
  <c r="Q217" i="6"/>
  <c r="Q497" i="6"/>
  <c r="Q467" i="6"/>
  <c r="Q288" i="6"/>
  <c r="Q344" i="6"/>
  <c r="Q415" i="6"/>
  <c r="Q460" i="6"/>
  <c r="Q367" i="6"/>
  <c r="R201" i="6"/>
  <c r="R41" i="6"/>
  <c r="R24" i="6"/>
  <c r="Q135" i="6"/>
  <c r="R49" i="6"/>
  <c r="R326" i="6"/>
  <c r="Q147" i="6"/>
  <c r="Q490" i="6"/>
  <c r="R73" i="6"/>
  <c r="Q280" i="6"/>
  <c r="Q96" i="6"/>
  <c r="Q359" i="6"/>
  <c r="R432" i="6"/>
  <c r="Q173" i="6"/>
  <c r="R380" i="6"/>
  <c r="Q306" i="6"/>
  <c r="R52" i="6"/>
  <c r="Q424" i="6"/>
  <c r="Q224" i="6"/>
  <c r="R255" i="6"/>
  <c r="Q439" i="6"/>
  <c r="Q187" i="6"/>
  <c r="Q435" i="6"/>
  <c r="Q299" i="6"/>
  <c r="Q132" i="6"/>
  <c r="Q472" i="6"/>
  <c r="Q481" i="6"/>
  <c r="Q172" i="6"/>
  <c r="Q461" i="6"/>
  <c r="R140" i="6"/>
  <c r="Q74" i="6"/>
  <c r="Q2" i="6"/>
  <c r="R85" i="6"/>
  <c r="Q194" i="6"/>
  <c r="Q504" i="6"/>
  <c r="Q207" i="6"/>
  <c r="Q229" i="6"/>
  <c r="R11" i="6"/>
  <c r="Q265" i="6"/>
  <c r="R16" i="6"/>
  <c r="Q311" i="6"/>
  <c r="R63" i="6"/>
  <c r="Q114" i="6"/>
  <c r="R446" i="6"/>
  <c r="Q358" i="6"/>
  <c r="Q387" i="6"/>
  <c r="Q128" i="6"/>
  <c r="R153" i="6"/>
  <c r="R92" i="6"/>
  <c r="Q501" i="6"/>
  <c r="Q492" i="6"/>
  <c r="R440" i="6"/>
  <c r="Q298" i="6"/>
  <c r="Q407" i="6"/>
  <c r="R78" i="6"/>
  <c r="Q473" i="6"/>
  <c r="Q346" i="6"/>
  <c r="Q55" i="6"/>
  <c r="Q276" i="6"/>
  <c r="Q290" i="6"/>
  <c r="Q335" i="6"/>
  <c r="Q340" i="6"/>
  <c r="Q71" i="6"/>
  <c r="R189" i="6"/>
  <c r="R269" i="6"/>
  <c r="Q216" i="6"/>
  <c r="Q353" i="6"/>
  <c r="Q313" i="6"/>
  <c r="Q351" i="6"/>
  <c r="Q230" i="6"/>
  <c r="R180" i="6"/>
  <c r="R150" i="6"/>
  <c r="R382" i="6"/>
  <c r="Q392" i="6"/>
  <c r="R144" i="6"/>
  <c r="R323" i="6"/>
  <c r="R205" i="6"/>
  <c r="Q10" i="6"/>
  <c r="Q252" i="6"/>
  <c r="Q110" i="6"/>
  <c r="Q141" i="6"/>
  <c r="Q250" i="6"/>
  <c r="Q104" i="6"/>
  <c r="R7" i="6"/>
  <c r="R40" i="6"/>
  <c r="Q451" i="6"/>
  <c r="Q21" i="6"/>
  <c r="Q317" i="6"/>
  <c r="R151" i="6"/>
  <c r="Q331" i="6"/>
  <c r="Q259" i="6"/>
  <c r="R38" i="6"/>
  <c r="Q486" i="6"/>
  <c r="Q95" i="6"/>
  <c r="Q321" i="6"/>
  <c r="R60" i="6"/>
  <c r="R319" i="6"/>
  <c r="Q494" i="6"/>
  <c r="R220" i="6"/>
  <c r="R196" i="6"/>
  <c r="Q202" i="6"/>
  <c r="Q455" i="6"/>
  <c r="R56" i="6"/>
  <c r="Q233" i="6"/>
  <c r="Q489" i="6"/>
  <c r="R357" i="6"/>
  <c r="Q122" i="6"/>
  <c r="R328" i="6"/>
  <c r="R106" i="6"/>
  <c r="Q35" i="6"/>
  <c r="Q463" i="6"/>
  <c r="Q368" i="6"/>
  <c r="R192" i="6"/>
  <c r="Q281" i="6"/>
  <c r="Q404" i="6"/>
  <c r="R57" i="6"/>
  <c r="Q443" i="6"/>
  <c r="Q360" i="6"/>
  <c r="R263" i="6"/>
  <c r="R112" i="6"/>
  <c r="Q275" i="6"/>
  <c r="Q454" i="6"/>
  <c r="R36" i="6"/>
  <c r="R324" i="6"/>
  <c r="R72" i="6"/>
  <c r="R154" i="6"/>
  <c r="Q433" i="6"/>
  <c r="Q468" i="6"/>
  <c r="Q448" i="6"/>
  <c r="R221" i="6"/>
  <c r="Q198" i="6"/>
  <c r="Q389" i="6"/>
  <c r="Q98" i="6"/>
  <c r="Q347" i="6"/>
  <c r="Q235" i="6"/>
  <c r="R434" i="6"/>
  <c r="Q239" i="6"/>
  <c r="R234" i="6"/>
  <c r="Q282" i="6"/>
  <c r="Q364" i="6"/>
  <c r="Q120" i="6"/>
  <c r="Q285" i="6"/>
  <c r="Q254" i="6"/>
  <c r="Q329" i="6"/>
  <c r="R156" i="6"/>
  <c r="R213" i="6"/>
  <c r="R166" i="6"/>
  <c r="Q113" i="6"/>
  <c r="Q80" i="6"/>
  <c r="Q421" i="6"/>
  <c r="Q34" i="6"/>
  <c r="R158" i="6"/>
  <c r="R58" i="6"/>
  <c r="Q111" i="6"/>
  <c r="R249" i="6"/>
  <c r="R316" i="6"/>
  <c r="R61" i="6"/>
  <c r="Q352" i="6"/>
  <c r="Q307" i="6"/>
  <c r="Q379" i="6"/>
  <c r="R127" i="6"/>
  <c r="R399" i="6"/>
  <c r="Q485" i="6"/>
  <c r="Q437" i="6"/>
  <c r="Q397" i="6"/>
  <c r="R338" i="6"/>
  <c r="Q159" i="6"/>
  <c r="Q227" i="6"/>
  <c r="R124" i="6"/>
  <c r="R165" i="6"/>
  <c r="Q303" i="6"/>
  <c r="Q483" i="6"/>
  <c r="Q503" i="6"/>
  <c r="R391" i="6"/>
  <c r="Q51" i="6"/>
  <c r="R133" i="6"/>
  <c r="R46" i="6"/>
  <c r="R28" i="6"/>
  <c r="Q101" i="6"/>
  <c r="R228" i="6"/>
  <c r="Q222" i="6"/>
  <c r="Q203" i="6"/>
  <c r="Q91" i="6"/>
  <c r="Q502" i="6"/>
  <c r="Q14" i="6"/>
  <c r="Q505" i="6"/>
  <c r="R164" i="6"/>
  <c r="R88" i="6"/>
  <c r="Q243" i="6"/>
  <c r="R209" i="6"/>
  <c r="Q116" i="6"/>
  <c r="Q493" i="6"/>
  <c r="Q476" i="6"/>
  <c r="Q123" i="6"/>
  <c r="R370" i="6"/>
  <c r="R403" i="6"/>
  <c r="Q420" i="6"/>
  <c r="Q48" i="6"/>
  <c r="R208" i="6"/>
  <c r="R171" i="6"/>
  <c r="Q262" i="6"/>
  <c r="Q59" i="6"/>
  <c r="Q246" i="6"/>
  <c r="R378" i="6"/>
  <c r="R176" i="6"/>
  <c r="Q308" i="6"/>
  <c r="R146" i="6"/>
  <c r="Q445" i="6"/>
  <c r="R381" i="6"/>
  <c r="Q458" i="6"/>
  <c r="R337" i="6"/>
  <c r="R160" i="6"/>
  <c r="Q190" i="6"/>
  <c r="Q412" i="6"/>
  <c r="Q125" i="6"/>
  <c r="Q264" i="6"/>
  <c r="R65" i="6"/>
  <c r="Q215" i="6"/>
  <c r="Q248" i="6"/>
  <c r="R442" i="6"/>
  <c r="R86" i="6"/>
  <c r="Q354" i="6"/>
  <c r="R231" i="6"/>
  <c r="Q178" i="6"/>
  <c r="Q488" i="6"/>
  <c r="Q393" i="6"/>
  <c r="Q372" i="6"/>
  <c r="Q425" i="6"/>
  <c r="Q398" i="6"/>
  <c r="R145" i="6"/>
  <c r="Q155" i="6"/>
  <c r="Q211" i="6"/>
  <c r="Q312" i="6"/>
  <c r="Q105" i="6"/>
  <c r="Q402" i="6"/>
  <c r="R82" i="6"/>
  <c r="Q310" i="6"/>
  <c r="Q496" i="6"/>
  <c r="R37" i="6"/>
  <c r="Q348" i="6"/>
  <c r="Q475" i="6"/>
  <c r="R118" i="6"/>
  <c r="R268" i="6"/>
  <c r="R334" i="6"/>
  <c r="Q179" i="6"/>
  <c r="R29" i="6"/>
  <c r="R66" i="6"/>
  <c r="R184" i="6"/>
  <c r="Q482" i="6"/>
  <c r="Q384" i="6"/>
  <c r="R318" i="6"/>
  <c r="R238" i="6"/>
  <c r="Q390" i="6"/>
  <c r="Q507" i="6"/>
  <c r="Q102" i="6"/>
  <c r="Q47" i="6"/>
  <c r="Q134" i="6"/>
  <c r="Q214" i="6"/>
  <c r="Q450" i="6"/>
  <c r="R30" i="6"/>
  <c r="Q119" i="6"/>
  <c r="R374" i="6"/>
  <c r="Q477" i="6"/>
  <c r="Q500" i="6"/>
  <c r="Q362" i="6"/>
  <c r="Q294" i="6"/>
  <c r="Q409" i="6"/>
  <c r="R31" i="6"/>
  <c r="Q447" i="6"/>
  <c r="Q83" i="6"/>
  <c r="R327" i="6"/>
  <c r="R68" i="6"/>
  <c r="Q293" i="6"/>
  <c r="Q377" i="6"/>
  <c r="Q177" i="6"/>
  <c r="Q441" i="6"/>
  <c r="R247" i="6"/>
  <c r="Q430" i="6"/>
  <c r="R64" i="6"/>
  <c r="Q149" i="6"/>
  <c r="Q474" i="6"/>
  <c r="Q295" i="6"/>
  <c r="Q444" i="6"/>
  <c r="Q465" i="6"/>
  <c r="Q284" i="6"/>
  <c r="Q413" i="6"/>
  <c r="Q240" i="6"/>
  <c r="R315" i="6"/>
  <c r="R39" i="6"/>
  <c r="Q210" i="6"/>
  <c r="R19" i="6"/>
  <c r="Q143" i="6"/>
  <c r="Q302" i="6"/>
  <c r="Q506" i="6"/>
  <c r="Q270" i="6"/>
  <c r="R15" i="6"/>
  <c r="Q137" i="6"/>
  <c r="Q297" i="6"/>
  <c r="Q33" i="6"/>
  <c r="Q296" i="6"/>
  <c r="Q186" i="6"/>
  <c r="Q253" i="6"/>
  <c r="R342" i="6"/>
  <c r="Q191" i="6"/>
  <c r="R8" i="6"/>
  <c r="R12" i="6"/>
  <c r="R237" i="6"/>
  <c r="Q289" i="6"/>
  <c r="Q456" i="6"/>
  <c r="R320" i="6"/>
  <c r="Q272" i="6"/>
  <c r="R109" i="6"/>
  <c r="R301" i="6"/>
  <c r="Q77" i="6"/>
  <c r="Q292" i="6"/>
  <c r="Q195" i="6"/>
  <c r="Q350" i="6"/>
  <c r="Q345" i="6"/>
  <c r="R136" i="6"/>
  <c r="Q304" i="6"/>
  <c r="Q291" i="6"/>
  <c r="Q363" i="6"/>
  <c r="Q339" i="6"/>
  <c r="Q199" i="6"/>
  <c r="Q405" i="6"/>
  <c r="Q422" i="6"/>
  <c r="Q26" i="6"/>
  <c r="R161" i="6"/>
  <c r="Q498" i="6"/>
  <c r="Q232" i="6"/>
  <c r="Q371" i="6"/>
  <c r="R53" i="6"/>
  <c r="Q426" i="6"/>
  <c r="R44" i="6"/>
  <c r="R341" i="6"/>
  <c r="Q168" i="6"/>
  <c r="R383" i="6"/>
  <c r="Q17" i="6"/>
  <c r="Q139" i="6"/>
  <c r="Q300" i="6"/>
  <c r="Q13" i="6"/>
  <c r="Q22" i="6"/>
  <c r="Q62" i="6"/>
  <c r="R84" i="6"/>
  <c r="R89" i="6"/>
  <c r="Q117" i="6"/>
  <c r="R138" i="6"/>
  <c r="Q462" i="6"/>
  <c r="Q484" i="6"/>
  <c r="R226" i="6"/>
  <c r="Q408" i="6"/>
  <c r="Q286" i="6"/>
  <c r="Q266" i="6"/>
  <c r="Q423" i="6"/>
  <c r="R130" i="6"/>
  <c r="Q487" i="6"/>
  <c r="R23" i="6"/>
  <c r="R81" i="6"/>
  <c r="Q256" i="6"/>
  <c r="Q394" i="6"/>
  <c r="R193" i="6"/>
  <c r="Q343" i="6"/>
  <c r="Q417" i="6"/>
  <c r="R27" i="6"/>
  <c r="Q471" i="6"/>
  <c r="Q332" i="6"/>
  <c r="R204" i="6"/>
  <c r="Q181" i="6"/>
  <c r="Q5" i="6"/>
  <c r="R90" i="6"/>
  <c r="Q333" i="6"/>
  <c r="Q261" i="6"/>
  <c r="R212" i="6"/>
  <c r="Q305" i="6"/>
  <c r="Q414" i="6"/>
  <c r="R42" i="6"/>
  <c r="Q376" i="6"/>
  <c r="R152" i="6"/>
  <c r="Q277" i="6"/>
  <c r="Q457" i="6"/>
  <c r="R162" i="6"/>
  <c r="Q406" i="6"/>
  <c r="R271" i="6"/>
  <c r="Q428" i="6"/>
  <c r="R103" i="6"/>
  <c r="Q9" i="6"/>
  <c r="R330" i="6"/>
  <c r="R142" i="6"/>
  <c r="R121" i="6"/>
  <c r="R97" i="6"/>
  <c r="Q69" i="6"/>
  <c r="R20" i="6"/>
  <c r="Q479" i="6"/>
  <c r="R355" i="6"/>
  <c r="R115" i="6"/>
  <c r="R163" i="6"/>
  <c r="Q175" i="6"/>
  <c r="Q366" i="6"/>
  <c r="Q466" i="6"/>
  <c r="Q336" i="6"/>
  <c r="R79" i="6"/>
  <c r="U413" i="6" l="1"/>
  <c r="U224" i="6"/>
  <c r="U444" i="6"/>
  <c r="U489" i="6"/>
  <c r="U137" i="6"/>
  <c r="U77" i="6"/>
  <c r="U169" i="6"/>
  <c r="U329" i="6"/>
  <c r="U74" i="6"/>
  <c r="U385" i="6"/>
  <c r="U494" i="6"/>
  <c r="U110" i="6"/>
  <c r="U300" i="6"/>
  <c r="U139" i="6"/>
  <c r="U33" i="6"/>
  <c r="U425" i="6"/>
  <c r="U435" i="6"/>
  <c r="U173" i="6"/>
  <c r="U230" i="6"/>
  <c r="U420" i="6"/>
  <c r="U460" i="6"/>
  <c r="U486" i="6"/>
  <c r="U69" i="6"/>
  <c r="U215" i="6"/>
  <c r="U297" i="6"/>
  <c r="U285" i="6"/>
  <c r="U303" i="6"/>
  <c r="U389" i="6"/>
  <c r="U25" i="6"/>
  <c r="U310" i="6"/>
  <c r="U295" i="6"/>
  <c r="U404" i="6"/>
  <c r="U120" i="6"/>
  <c r="U387" i="6"/>
  <c r="U149" i="6"/>
  <c r="U216" i="6"/>
  <c r="U252" i="6"/>
  <c r="U304" i="6"/>
  <c r="U353" i="6"/>
  <c r="U107" i="6"/>
  <c r="U430" i="6"/>
  <c r="U71" i="6"/>
  <c r="U126" i="6"/>
  <c r="U129" i="6"/>
  <c r="U227" i="6"/>
  <c r="U243" i="6"/>
  <c r="U331" i="6"/>
  <c r="U481" i="6"/>
  <c r="U261" i="6"/>
  <c r="U177" i="6"/>
  <c r="U290" i="6"/>
  <c r="U344" i="6"/>
  <c r="U59" i="6"/>
  <c r="U134" i="6"/>
  <c r="U175" i="6"/>
  <c r="U235" i="6"/>
  <c r="U407" i="6"/>
  <c r="U366" i="6"/>
  <c r="U487" i="6"/>
  <c r="U456" i="6"/>
  <c r="U438" i="6"/>
  <c r="U418" i="6"/>
  <c r="U159" i="6"/>
  <c r="U397" i="6"/>
  <c r="U6" i="6"/>
  <c r="U352" i="6"/>
  <c r="U437" i="6"/>
  <c r="U478" i="6"/>
  <c r="U491" i="6"/>
  <c r="U116" i="6"/>
  <c r="U26" i="6"/>
  <c r="U174" i="6"/>
  <c r="U439" i="6"/>
  <c r="U372" i="6"/>
  <c r="U458" i="6"/>
  <c r="U199" i="6"/>
  <c r="U168" i="6"/>
  <c r="U277" i="6"/>
  <c r="U13" i="6"/>
  <c r="U379" i="6"/>
  <c r="U427" i="6"/>
  <c r="U398" i="6"/>
  <c r="U14" i="6"/>
  <c r="U343" i="6"/>
  <c r="U497" i="6"/>
  <c r="U308" i="6"/>
  <c r="U298" i="6"/>
  <c r="U55" i="6"/>
  <c r="U302" i="6"/>
  <c r="U463" i="6"/>
  <c r="U392" i="6"/>
  <c r="U18" i="6"/>
  <c r="U466" i="6"/>
  <c r="U260" i="6"/>
  <c r="U283" i="6"/>
  <c r="U503" i="6"/>
  <c r="U415" i="6"/>
  <c r="U117" i="6"/>
  <c r="U105" i="6"/>
  <c r="U233" i="6"/>
  <c r="U293" i="6"/>
  <c r="U501" i="6"/>
  <c r="U317" i="6"/>
  <c r="U236" i="6"/>
  <c r="U340" i="6"/>
  <c r="U394" i="6"/>
  <c r="U101" i="6"/>
  <c r="U34" i="6"/>
  <c r="U417" i="6"/>
  <c r="U495" i="6"/>
  <c r="U273" i="6"/>
  <c r="U498" i="6"/>
  <c r="U408" i="6"/>
  <c r="U5" i="6"/>
  <c r="U264" i="6"/>
  <c r="U333" i="6"/>
  <c r="U488" i="6"/>
  <c r="U462" i="6"/>
  <c r="U390" i="6"/>
  <c r="U471" i="6"/>
  <c r="U411" i="6"/>
  <c r="U123" i="6"/>
  <c r="U424" i="6"/>
  <c r="U183" i="6"/>
  <c r="U256" i="6"/>
  <c r="U350" i="6"/>
  <c r="U351" i="6"/>
  <c r="U335" i="6"/>
  <c r="U493" i="6"/>
  <c r="U274" i="6"/>
  <c r="U17" i="6"/>
  <c r="U2" i="6"/>
  <c r="U371" i="6"/>
  <c r="U474" i="6"/>
  <c r="U480" i="6"/>
  <c r="U477" i="6"/>
  <c r="U496" i="6"/>
  <c r="U141" i="6"/>
  <c r="U292" i="6"/>
  <c r="U232" i="6"/>
  <c r="U262" i="6"/>
  <c r="U426" i="6"/>
  <c r="U242" i="6"/>
  <c r="U412" i="6"/>
  <c r="U108" i="6"/>
  <c r="U400" i="6"/>
  <c r="U449" i="6"/>
  <c r="U265" i="6"/>
  <c r="U354" i="6"/>
  <c r="U459" i="6"/>
  <c r="U476" i="6"/>
  <c r="U195" i="6"/>
  <c r="U406" i="6"/>
  <c r="U360" i="6"/>
  <c r="U51" i="6"/>
  <c r="U222" i="6"/>
  <c r="U311" i="6"/>
  <c r="U505" i="6"/>
  <c r="U373" i="6"/>
  <c r="U306" i="6"/>
  <c r="U275" i="6"/>
  <c r="U147" i="6"/>
  <c r="U179" i="6"/>
  <c r="U291" i="6"/>
  <c r="U278" i="6"/>
  <c r="U356" i="6"/>
  <c r="U132" i="6"/>
  <c r="U479" i="6"/>
  <c r="U135" i="6"/>
  <c r="U186" i="6"/>
  <c r="U241" i="6"/>
  <c r="U282" i="6"/>
  <c r="U279" i="6"/>
  <c r="U214" i="6"/>
  <c r="U422" i="6"/>
  <c r="U270" i="6"/>
  <c r="U465" i="6"/>
  <c r="U469" i="6"/>
  <c r="U178" i="6"/>
  <c r="U276" i="6"/>
  <c r="U83" i="6"/>
  <c r="U93" i="6"/>
  <c r="U419" i="6"/>
  <c r="U451" i="6"/>
  <c r="U396" i="6"/>
  <c r="U441" i="6"/>
  <c r="U336" i="6"/>
  <c r="U95" i="6"/>
  <c r="U113" i="6"/>
  <c r="U114" i="6"/>
  <c r="U190" i="6"/>
  <c r="U253" i="6"/>
  <c r="U347" i="6"/>
  <c r="U472" i="6"/>
  <c r="U32" i="6"/>
  <c r="U288" i="6"/>
  <c r="U339" i="6"/>
  <c r="U191" i="6"/>
  <c r="U219" i="6"/>
  <c r="U102" i="6"/>
  <c r="U125" i="6"/>
  <c r="U155" i="6"/>
  <c r="U280" i="6"/>
  <c r="U457" i="6"/>
  <c r="V163" i="6"/>
  <c r="V225" i="6"/>
  <c r="V63" i="6"/>
  <c r="V263" i="6"/>
  <c r="V144" i="6"/>
  <c r="V161" i="6"/>
  <c r="V342" i="6"/>
  <c r="V361" i="6"/>
  <c r="V85" i="6"/>
  <c r="V23" i="6"/>
  <c r="V205" i="6"/>
  <c r="V365" i="6"/>
  <c r="V150" i="6"/>
  <c r="V184" i="6"/>
  <c r="V380" i="6"/>
  <c r="V8" i="6"/>
  <c r="V234" i="6"/>
  <c r="V100" i="6"/>
  <c r="V106" i="6"/>
  <c r="V118" i="6"/>
  <c r="V127" i="6"/>
  <c r="V164" i="6"/>
  <c r="V152" i="6"/>
  <c r="V395" i="6"/>
  <c r="V28" i="6"/>
  <c r="V193" i="6"/>
  <c r="V326" i="6"/>
  <c r="V151" i="6"/>
  <c r="V42" i="6"/>
  <c r="U367" i="6"/>
  <c r="U9" i="6"/>
  <c r="U346" i="6"/>
  <c r="U410" i="6"/>
  <c r="U416" i="6"/>
  <c r="U506" i="6"/>
  <c r="U143" i="6"/>
  <c r="U194" i="6"/>
  <c r="U172" i="6"/>
  <c r="U448" i="6"/>
  <c r="U362" i="6"/>
  <c r="U289" i="6"/>
  <c r="U436" i="6"/>
  <c r="U504" i="6"/>
  <c r="U99" i="6"/>
  <c r="U48" i="6"/>
  <c r="U258" i="6"/>
  <c r="U294" i="6"/>
  <c r="U35" i="6"/>
  <c r="U485" i="6"/>
  <c r="V167" i="6"/>
  <c r="V245" i="6"/>
  <c r="V237" i="6"/>
  <c r="V383" i="6"/>
  <c r="V73" i="6"/>
  <c r="V37" i="6"/>
  <c r="V357" i="6"/>
  <c r="V434" i="6"/>
  <c r="V81" i="6"/>
  <c r="V142" i="6"/>
  <c r="V157" i="6"/>
  <c r="V318" i="6"/>
  <c r="V79" i="6"/>
  <c r="V212" i="6"/>
  <c r="V382" i="6"/>
  <c r="V41" i="6"/>
  <c r="V323" i="6"/>
  <c r="V56" i="6"/>
  <c r="V121" i="6"/>
  <c r="V130" i="6"/>
  <c r="V154" i="6"/>
  <c r="V76" i="6"/>
  <c r="V158" i="6"/>
  <c r="V403" i="6"/>
  <c r="V269" i="6"/>
  <c r="V231" i="6"/>
  <c r="V24" i="6"/>
  <c r="V156" i="6"/>
  <c r="V54" i="6"/>
  <c r="U450" i="6"/>
  <c r="U490" i="6"/>
  <c r="U455" i="6"/>
  <c r="U111" i="6"/>
  <c r="U182" i="6"/>
  <c r="U284" i="6"/>
  <c r="U267" i="6"/>
  <c r="U377" i="6"/>
  <c r="U259" i="6"/>
  <c r="U502" i="6"/>
  <c r="U181" i="6"/>
  <c r="U368" i="6"/>
  <c r="U428" i="6"/>
  <c r="U454" i="6"/>
  <c r="U286" i="6"/>
  <c r="U401" i="6"/>
  <c r="U287" i="6"/>
  <c r="U421" i="6"/>
  <c r="U198" i="6"/>
  <c r="U272" i="6"/>
  <c r="U464" i="6"/>
  <c r="U250" i="6"/>
  <c r="U358" i="6"/>
  <c r="U128" i="6"/>
  <c r="U248" i="6"/>
  <c r="U307" i="6"/>
  <c r="U87" i="6"/>
  <c r="U70" i="6"/>
  <c r="U405" i="6"/>
  <c r="U431" i="6"/>
  <c r="U475" i="6"/>
  <c r="U122" i="6"/>
  <c r="U91" i="6"/>
  <c r="U364" i="6"/>
  <c r="U217" i="6"/>
  <c r="V60" i="6"/>
  <c r="V66" i="6"/>
  <c r="V330" i="6"/>
  <c r="V180" i="6"/>
  <c r="V4" i="6"/>
  <c r="V200" i="6"/>
  <c r="V88" i="6"/>
  <c r="V381" i="6"/>
  <c r="V316" i="6"/>
  <c r="V213" i="6"/>
  <c r="V68" i="6"/>
  <c r="V197" i="6"/>
  <c r="V338" i="6"/>
  <c r="V86" i="6"/>
  <c r="V228" i="6"/>
  <c r="V432" i="6"/>
  <c r="V153" i="6"/>
  <c r="V325" i="6"/>
  <c r="V31" i="6"/>
  <c r="V133" i="6"/>
  <c r="V103" i="6"/>
  <c r="V52" i="6"/>
  <c r="V162" i="6"/>
  <c r="V166" i="6"/>
  <c r="V442" i="6"/>
  <c r="V50" i="6"/>
  <c r="V301" i="6"/>
  <c r="V11" i="6"/>
  <c r="V209" i="6"/>
  <c r="V185" i="6"/>
  <c r="U388" i="6"/>
  <c r="U299" i="6"/>
  <c r="U359" i="6"/>
  <c r="U483" i="6"/>
  <c r="U470" i="6"/>
  <c r="U96" i="6"/>
  <c r="U47" i="6"/>
  <c r="U67" i="6"/>
  <c r="U187" i="6"/>
  <c r="U453" i="6"/>
  <c r="U445" i="6"/>
  <c r="U452" i="6"/>
  <c r="U218" i="6"/>
  <c r="U80" i="6"/>
  <c r="U203" i="6"/>
  <c r="U386" i="6"/>
  <c r="U309" i="6"/>
  <c r="V19" i="6"/>
  <c r="V189" i="6"/>
  <c r="V378" i="6"/>
  <c r="V208" i="6"/>
  <c r="V15" i="6"/>
  <c r="V171" i="6"/>
  <c r="V188" i="6"/>
  <c r="V58" i="6"/>
  <c r="V220" i="6"/>
  <c r="V148" i="6"/>
  <c r="V268" i="6"/>
  <c r="V370" i="6"/>
  <c r="V89" i="6"/>
  <c r="V238" i="6"/>
  <c r="V249" i="6"/>
  <c r="V145" i="6"/>
  <c r="V324" i="6"/>
  <c r="V115" i="6"/>
  <c r="V112" i="6"/>
  <c r="V30" i="6"/>
  <c r="V57" i="6"/>
  <c r="V82" i="6"/>
  <c r="V251" i="6"/>
  <c r="V440" i="6"/>
  <c r="V29" i="6"/>
  <c r="V328" i="6"/>
  <c r="V53" i="6"/>
  <c r="V255" i="6"/>
  <c r="V201" i="6"/>
  <c r="U211" i="6"/>
  <c r="U131" i="6"/>
  <c r="U321" i="6"/>
  <c r="U447" i="6"/>
  <c r="U467" i="6"/>
  <c r="U461" i="6"/>
  <c r="U332" i="6"/>
  <c r="U429" i="6"/>
  <c r="U375" i="6"/>
  <c r="U468" i="6"/>
  <c r="U22" i="6"/>
  <c r="U376" i="6"/>
  <c r="U21" i="6"/>
  <c r="U62" i="6"/>
  <c r="U223" i="6"/>
  <c r="U312" i="6"/>
  <c r="U499" i="6"/>
  <c r="U443" i="6"/>
  <c r="U414" i="6"/>
  <c r="U240" i="6"/>
  <c r="U98" i="6"/>
  <c r="U313" i="6"/>
  <c r="U433" i="6"/>
  <c r="U206" i="6"/>
  <c r="U207" i="6"/>
  <c r="U210" i="6"/>
  <c r="U281" i="6"/>
  <c r="U409" i="6"/>
  <c r="U500" i="6"/>
  <c r="U402" i="6"/>
  <c r="V65" i="6"/>
  <c r="V176" i="6"/>
  <c r="V72" i="6"/>
  <c r="V226" i="6"/>
  <c r="V45" i="6"/>
  <c r="V244" i="6"/>
  <c r="V369" i="6"/>
  <c r="V391" i="6"/>
  <c r="V12" i="6"/>
  <c r="V314" i="6"/>
  <c r="V75" i="6"/>
  <c r="V40" i="6"/>
  <c r="V92" i="6"/>
  <c r="V320" i="6"/>
  <c r="V322" i="6"/>
  <c r="V160" i="6"/>
  <c r="V16" i="6"/>
  <c r="V64" i="6"/>
  <c r="V36" i="6"/>
  <c r="V94" i="6"/>
  <c r="V90" i="6"/>
  <c r="V446" i="6"/>
  <c r="V140" i="6"/>
  <c r="V315" i="6"/>
  <c r="V138" i="6"/>
  <c r="V44" i="6"/>
  <c r="V192" i="6"/>
  <c r="U239" i="6"/>
  <c r="U266" i="6"/>
  <c r="U202" i="6"/>
  <c r="U393" i="6"/>
  <c r="V247" i="6"/>
  <c r="V38" i="6"/>
  <c r="V257" i="6"/>
  <c r="U384" i="6"/>
  <c r="U363" i="6"/>
  <c r="U43" i="6"/>
  <c r="U104" i="6"/>
  <c r="U254" i="6"/>
  <c r="U348" i="6"/>
  <c r="U345" i="6"/>
  <c r="U492" i="6"/>
  <c r="U507" i="6"/>
  <c r="V61" i="6"/>
  <c r="V204" i="6"/>
  <c r="V39" i="6"/>
  <c r="V221" i="6"/>
  <c r="V27" i="6"/>
  <c r="V319" i="6"/>
  <c r="V327" i="6"/>
  <c r="V374" i="6"/>
  <c r="V46" i="6"/>
  <c r="V334" i="6"/>
  <c r="V136" i="6"/>
  <c r="V271" i="6"/>
  <c r="V20" i="6"/>
  <c r="V165" i="6"/>
  <c r="V337" i="6"/>
  <c r="V341" i="6"/>
  <c r="V170" i="6"/>
  <c r="V124" i="6"/>
  <c r="V78" i="6"/>
  <c r="V97" i="6"/>
  <c r="V109" i="6"/>
  <c r="V84" i="6"/>
  <c r="V146" i="6"/>
  <c r="V355" i="6"/>
  <c r="V3" i="6"/>
  <c r="V196" i="6"/>
  <c r="V349" i="6"/>
  <c r="V49" i="6"/>
  <c r="V7" i="6"/>
  <c r="V399" i="6"/>
  <c r="U423" i="6"/>
  <c r="U119" i="6"/>
  <c r="U246" i="6"/>
  <c r="U305" i="6"/>
  <c r="U473" i="6"/>
  <c r="U482" i="6"/>
  <c r="U484" i="6"/>
  <c r="U229" i="6"/>
  <c r="U10" i="6"/>
  <c r="U296" i="6"/>
  <c r="K23" i="4"/>
  <c r="K51" i="4" s="1"/>
  <c r="G19" i="4"/>
  <c r="G47" i="4" s="1"/>
  <c r="C15" i="4"/>
  <c r="C43" i="4" s="1"/>
  <c r="AI24" i="4"/>
  <c r="AI52" i="4" s="1"/>
  <c r="AE20" i="4"/>
  <c r="AE48" i="4" s="1"/>
  <c r="AA16" i="4"/>
  <c r="AA44" i="4" s="1"/>
  <c r="W12" i="4"/>
  <c r="W40" i="4" s="1"/>
  <c r="Q19" i="4"/>
  <c r="Q47" i="4" s="1"/>
  <c r="M15" i="4"/>
  <c r="M43" i="4" s="1"/>
  <c r="I11" i="4"/>
  <c r="I39" i="4" s="1"/>
  <c r="G22" i="4"/>
  <c r="G50" i="4" s="1"/>
  <c r="C18" i="4"/>
  <c r="C46" i="4" s="1"/>
  <c r="H25" i="4"/>
  <c r="H53" i="4" s="1"/>
  <c r="AI16" i="4"/>
  <c r="AI44" i="4" s="1"/>
  <c r="D23" i="4"/>
  <c r="D51" i="4" s="1"/>
  <c r="AI18" i="4"/>
  <c r="AI46" i="4" s="1"/>
  <c r="AE14" i="4"/>
  <c r="AE42" i="4" s="1"/>
  <c r="C24" i="4"/>
  <c r="C52" i="4" s="1"/>
  <c r="Z25" i="4"/>
  <c r="Z53" i="4" s="1"/>
  <c r="R17" i="4"/>
  <c r="R45" i="4" s="1"/>
  <c r="V22" i="4"/>
  <c r="V50" i="4" s="1"/>
  <c r="R18" i="4"/>
  <c r="R46" i="4" s="1"/>
  <c r="K24" i="4"/>
  <c r="K52" i="4" s="1"/>
  <c r="G20" i="4"/>
  <c r="G48" i="4" s="1"/>
  <c r="C16" i="4"/>
  <c r="C44" i="4" s="1"/>
  <c r="AF22" i="4"/>
  <c r="AF50" i="4" s="1"/>
  <c r="R21" i="4"/>
  <c r="R49" i="4" s="1"/>
  <c r="N17" i="4"/>
  <c r="N45" i="4" s="1"/>
  <c r="J13" i="4"/>
  <c r="J41" i="4" s="1"/>
  <c r="O20" i="4"/>
  <c r="O48" i="4" s="1"/>
  <c r="K16" i="4"/>
  <c r="K44" i="4" s="1"/>
  <c r="AF20" i="4"/>
  <c r="AF48" i="4" s="1"/>
  <c r="AB16" i="4"/>
  <c r="AB44" i="4" s="1"/>
  <c r="U22" i="4"/>
  <c r="U50" i="4" s="1"/>
  <c r="Q18" i="4"/>
  <c r="Q46" i="4" s="1"/>
  <c r="M14" i="4"/>
  <c r="M42" i="4" s="1"/>
  <c r="K25" i="4"/>
  <c r="K53" i="4" s="1"/>
  <c r="G21" i="4"/>
  <c r="G49" i="4" s="1"/>
  <c r="AH12" i="4"/>
  <c r="AH40" i="4" s="1"/>
  <c r="AB19" i="4"/>
  <c r="AB47" i="4" s="1"/>
  <c r="T11" i="4"/>
  <c r="T39" i="4" s="1"/>
  <c r="AC22" i="4"/>
  <c r="AC50" i="4" s="1"/>
  <c r="Y18" i="4"/>
  <c r="Y46" i="4" s="1"/>
  <c r="AJ18" i="4"/>
  <c r="AJ46" i="4" s="1"/>
  <c r="AF14" i="4"/>
  <c r="AF42" i="4" s="1"/>
  <c r="AC24" i="4"/>
  <c r="AC52" i="4" s="1"/>
  <c r="U16" i="4"/>
  <c r="U44" i="4" s="1"/>
  <c r="AB25" i="4"/>
  <c r="AB53" i="4" s="1"/>
  <c r="L23" i="4"/>
  <c r="L51" i="4" s="1"/>
  <c r="H19" i="4"/>
  <c r="H47" i="4" s="1"/>
  <c r="H20" i="4"/>
  <c r="H48" i="4" s="1"/>
  <c r="D16" i="4"/>
  <c r="D44" i="4" s="1"/>
  <c r="AF21" i="4"/>
  <c r="AF49" i="4" s="1"/>
  <c r="AB17" i="4"/>
  <c r="AB45" i="4" s="1"/>
  <c r="R20" i="4"/>
  <c r="R48" i="4" s="1"/>
  <c r="N16" i="4"/>
  <c r="N44" i="4" s="1"/>
  <c r="H23" i="4"/>
  <c r="H51" i="4" s="1"/>
  <c r="AI14" i="4"/>
  <c r="AI42" i="4" s="1"/>
  <c r="AE10" i="4"/>
  <c r="AE38" i="4" s="1"/>
  <c r="AJ17" i="4"/>
  <c r="AJ45" i="4" s="1"/>
  <c r="B16" i="4"/>
  <c r="B44" i="4" s="1"/>
  <c r="H17" i="4"/>
  <c r="H45" i="4" s="1"/>
  <c r="Z16" i="4"/>
  <c r="Z44" i="4" s="1"/>
  <c r="AF17" i="4"/>
  <c r="AF45" i="4" s="1"/>
  <c r="O17" i="4"/>
  <c r="O45" i="4" s="1"/>
  <c r="AD20" i="4"/>
  <c r="AD48" i="4" s="1"/>
  <c r="AJ24" i="4"/>
  <c r="AJ52" i="4" s="1"/>
  <c r="J24" i="4"/>
  <c r="J52" i="4" s="1"/>
  <c r="P25" i="4"/>
  <c r="P53" i="4" s="1"/>
  <c r="AC12" i="4"/>
  <c r="AC40" i="4" s="1"/>
  <c r="I16" i="4"/>
  <c r="I44" i="4" s="1"/>
  <c r="AG16" i="4"/>
  <c r="AG44" i="4" s="1"/>
  <c r="AJ23" i="4"/>
  <c r="AJ51" i="4" s="1"/>
  <c r="V17" i="4"/>
  <c r="V45" i="4" s="1"/>
  <c r="U21" i="4"/>
  <c r="U49" i="4" s="1"/>
  <c r="R24" i="4"/>
  <c r="R52" i="4" s="1"/>
  <c r="V16" i="4"/>
  <c r="V44" i="4" s="1"/>
  <c r="C21" i="4"/>
  <c r="C49" i="4" s="1"/>
  <c r="P17" i="4"/>
  <c r="P45" i="4" s="1"/>
  <c r="T21" i="4"/>
  <c r="T49" i="4" s="1"/>
  <c r="Q24" i="4"/>
  <c r="Q52" i="4" s="1"/>
  <c r="M18" i="4"/>
  <c r="M46" i="4" s="1"/>
  <c r="M22" i="4"/>
  <c r="M50" i="4" s="1"/>
  <c r="B19" i="4"/>
  <c r="B47" i="4" s="1"/>
  <c r="AG22" i="4"/>
  <c r="AG50" i="4" s="1"/>
  <c r="AD25" i="4"/>
  <c r="AD53" i="4" s="1"/>
  <c r="AB21" i="4"/>
  <c r="AB49" i="4" s="1"/>
  <c r="Q22" i="4"/>
  <c r="Q50" i="4" s="1"/>
  <c r="F23" i="4"/>
  <c r="F51" i="4" s="1"/>
  <c r="AG15" i="4"/>
  <c r="AG43" i="4" s="1"/>
  <c r="AF25" i="4"/>
  <c r="AF53" i="4" s="1"/>
  <c r="X18" i="4"/>
  <c r="X46" i="4" s="1"/>
  <c r="H11" i="4"/>
  <c r="H39" i="4" s="1"/>
  <c r="P16" i="4"/>
  <c r="P44" i="4" s="1"/>
  <c r="AF11" i="4"/>
  <c r="AF39" i="4" s="1"/>
  <c r="D17" i="4"/>
  <c r="D45" i="4" s="1"/>
  <c r="W14" i="4"/>
  <c r="W42" i="4" s="1"/>
  <c r="AE19" i="4"/>
  <c r="AE47" i="4" s="1"/>
  <c r="AB22" i="4"/>
  <c r="AB50" i="4" s="1"/>
  <c r="Q23" i="4"/>
  <c r="Q51" i="4" s="1"/>
  <c r="N21" i="4"/>
  <c r="N49" i="4" s="1"/>
  <c r="AE21" i="4"/>
  <c r="AE49" i="4" s="1"/>
  <c r="B23" i="4"/>
  <c r="B51" i="4" s="1"/>
  <c r="AI13" i="4"/>
  <c r="AI41" i="4" s="1"/>
  <c r="K17" i="4"/>
  <c r="K45" i="4" s="1"/>
  <c r="W19" i="4"/>
  <c r="W47" i="4" s="1"/>
  <c r="R6" i="4"/>
  <c r="R34" i="4" s="1"/>
  <c r="Y23" i="4"/>
  <c r="Y51" i="4" s="1"/>
  <c r="AF12" i="4"/>
  <c r="AF40" i="4" s="1"/>
  <c r="AC8" i="4"/>
  <c r="AC36" i="4" s="1"/>
  <c r="Q9" i="4"/>
  <c r="Q37" i="4" s="1"/>
  <c r="C19" i="4"/>
  <c r="C47" i="4" s="1"/>
  <c r="Q10" i="4"/>
  <c r="Q38" i="4" s="1"/>
  <c r="C23" i="4"/>
  <c r="C51" i="4" s="1"/>
  <c r="X11" i="4"/>
  <c r="X39" i="4" s="1"/>
  <c r="M7" i="4"/>
  <c r="M35" i="4" s="1"/>
  <c r="K15" i="4"/>
  <c r="K43" i="4" s="1"/>
  <c r="Q11" i="4"/>
  <c r="Q39" i="4" s="1"/>
  <c r="I7" i="4"/>
  <c r="I35" i="4" s="1"/>
  <c r="E3" i="4"/>
  <c r="E31" i="4" s="1"/>
  <c r="G25" i="4"/>
  <c r="G53" i="4" s="1"/>
  <c r="AA18" i="4"/>
  <c r="AA46" i="4" s="1"/>
  <c r="AI23" i="4"/>
  <c r="AI51" i="4" s="1"/>
  <c r="P19" i="4"/>
  <c r="P47" i="4" s="1"/>
  <c r="R25" i="4"/>
  <c r="R53" i="4" s="1"/>
  <c r="AE22" i="4"/>
  <c r="AE50" i="4" s="1"/>
  <c r="T23" i="4"/>
  <c r="T51" i="4" s="1"/>
  <c r="U15" i="4"/>
  <c r="U43" i="4" s="1"/>
  <c r="I24" i="4"/>
  <c r="I52" i="4" s="1"/>
  <c r="AH17" i="4"/>
  <c r="AH45" i="4" s="1"/>
  <c r="AG11" i="4"/>
  <c r="AG39" i="4" s="1"/>
  <c r="AI22" i="4"/>
  <c r="AI50" i="4" s="1"/>
  <c r="X23" i="4"/>
  <c r="X51" i="4" s="1"/>
  <c r="K13" i="4"/>
  <c r="K41" i="4" s="1"/>
  <c r="W25" i="4"/>
  <c r="W53" i="4" s="1"/>
  <c r="Q17" i="4"/>
  <c r="Q45" i="4" s="1"/>
  <c r="Z19" i="4"/>
  <c r="Z47" i="4" s="1"/>
  <c r="AG21" i="4"/>
  <c r="AG49" i="4" s="1"/>
  <c r="J21" i="4"/>
  <c r="J49" i="4" s="1"/>
  <c r="H8" i="4"/>
  <c r="H36" i="4" s="1"/>
  <c r="AA3" i="4"/>
  <c r="AA31" i="4" s="1"/>
  <c r="G8" i="4"/>
  <c r="G36" i="4" s="1"/>
  <c r="N3" i="4"/>
  <c r="N31" i="4" s="1"/>
  <c r="Q7" i="4"/>
  <c r="Q35" i="4" s="1"/>
  <c r="AB24" i="4"/>
  <c r="AB52" i="4" s="1"/>
  <c r="AA11" i="4"/>
  <c r="AA39" i="4" s="1"/>
  <c r="M23" i="4"/>
  <c r="M51" i="4" s="1"/>
  <c r="K11" i="4"/>
  <c r="K39" i="4" s="1"/>
  <c r="G23" i="4"/>
  <c r="G51" i="4" s="1"/>
  <c r="G11" i="4"/>
  <c r="G39" i="4" s="1"/>
  <c r="AB10" i="4"/>
  <c r="AB38" i="4" s="1"/>
  <c r="W21" i="4"/>
  <c r="W49" i="4" s="1"/>
  <c r="Q21" i="4"/>
  <c r="Q49" i="4" s="1"/>
  <c r="Z10" i="4"/>
  <c r="Z38" i="4" s="1"/>
  <c r="J6" i="4"/>
  <c r="J34" i="4" s="1"/>
  <c r="Y10" i="4"/>
  <c r="Y38" i="4" s="1"/>
  <c r="AF5" i="4"/>
  <c r="AF33" i="4" s="1"/>
  <c r="AG19" i="4"/>
  <c r="AG47" i="4" s="1"/>
  <c r="AE5" i="4"/>
  <c r="AE33" i="4" s="1"/>
  <c r="G6" i="4"/>
  <c r="G34" i="4" s="1"/>
  <c r="AE24" i="4"/>
  <c r="AE52" i="4" s="1"/>
  <c r="W17" i="4"/>
  <c r="W45" i="4" s="1"/>
  <c r="AF19" i="4"/>
  <c r="AF47" i="4" s="1"/>
  <c r="U12" i="4"/>
  <c r="U40" i="4" s="1"/>
  <c r="AC16" i="4"/>
  <c r="AC44" i="4" s="1"/>
  <c r="N25" i="4"/>
  <c r="N53" i="4" s="1"/>
  <c r="C13" i="4"/>
  <c r="C41" i="4" s="1"/>
  <c r="AE7" i="4"/>
  <c r="AE35" i="4" s="1"/>
  <c r="O3" i="4"/>
  <c r="O31" i="4" s="1"/>
  <c r="AD7" i="4"/>
  <c r="AD35" i="4" s="1"/>
  <c r="AF24" i="4"/>
  <c r="AF52" i="4" s="1"/>
  <c r="E7" i="4"/>
  <c r="E35" i="4" s="1"/>
  <c r="L11" i="4"/>
  <c r="L39" i="4" s="1"/>
  <c r="AI21" i="4"/>
  <c r="AI49" i="4" s="1"/>
  <c r="AD10" i="4"/>
  <c r="AD38" i="4" s="1"/>
  <c r="N6" i="4"/>
  <c r="N34" i="4" s="1"/>
  <c r="AC10" i="4"/>
  <c r="AC38" i="4" s="1"/>
  <c r="P10" i="4"/>
  <c r="P38" i="4" s="1"/>
  <c r="J20" i="4"/>
  <c r="J48" i="4" s="1"/>
  <c r="O10" i="4"/>
  <c r="O38" i="4" s="1"/>
  <c r="N10" i="4"/>
  <c r="N38" i="4" s="1"/>
  <c r="AG5" i="4"/>
  <c r="AG33" i="4" s="1"/>
  <c r="AI19" i="4"/>
  <c r="AI47" i="4" s="1"/>
  <c r="T18" i="4"/>
  <c r="T46" i="4" s="1"/>
  <c r="AD5" i="4"/>
  <c r="AD33" i="4" s="1"/>
  <c r="I18" i="4"/>
  <c r="I46" i="4" s="1"/>
  <c r="R13" i="4"/>
  <c r="R41" i="4" s="1"/>
  <c r="N19" i="4"/>
  <c r="N47" i="4" s="1"/>
  <c r="U20" i="4"/>
  <c r="U48" i="4" s="1"/>
  <c r="Y16" i="4"/>
  <c r="Y44" i="4" s="1"/>
  <c r="J25" i="4"/>
  <c r="J53" i="4" s="1"/>
  <c r="O12" i="4"/>
  <c r="O40" i="4" s="1"/>
  <c r="S7" i="4"/>
  <c r="S35" i="4" s="1"/>
  <c r="C3" i="4"/>
  <c r="C31" i="4" s="1"/>
  <c r="F7" i="4"/>
  <c r="F35" i="4" s="1"/>
  <c r="S23" i="4"/>
  <c r="S51" i="4" s="1"/>
  <c r="M11" i="4"/>
  <c r="M39" i="4" s="1"/>
  <c r="AB6" i="4"/>
  <c r="AB34" i="4" s="1"/>
  <c r="AF10" i="4"/>
  <c r="AF38" i="4" s="1"/>
  <c r="R10" i="4"/>
  <c r="R38" i="4" s="1"/>
  <c r="P20" i="4"/>
  <c r="P48" i="4" s="1"/>
  <c r="E10" i="4"/>
  <c r="E38" i="4" s="1"/>
  <c r="W5" i="4"/>
  <c r="W33" i="4" s="1"/>
  <c r="C10" i="4"/>
  <c r="C38" i="4" s="1"/>
  <c r="U5" i="4"/>
  <c r="U33" i="4" s="1"/>
  <c r="G17" i="4"/>
  <c r="G45" i="4" s="1"/>
  <c r="W9" i="4"/>
  <c r="W37" i="4" s="1"/>
  <c r="G5" i="4"/>
  <c r="G33" i="4" s="1"/>
  <c r="AJ16" i="4"/>
  <c r="AJ44" i="4" s="1"/>
  <c r="R5" i="4"/>
  <c r="R33" i="4" s="1"/>
  <c r="AH22" i="4"/>
  <c r="AH50" i="4" s="1"/>
  <c r="AE25" i="4"/>
  <c r="AE53" i="4" s="1"/>
  <c r="AE16" i="4"/>
  <c r="AE44" i="4" s="1"/>
  <c r="Z21" i="4"/>
  <c r="Z49" i="4" s="1"/>
  <c r="R23" i="4"/>
  <c r="R51" i="4" s="1"/>
  <c r="Y24" i="4"/>
  <c r="Y52" i="4" s="1"/>
  <c r="AC20" i="4"/>
  <c r="AC48" i="4" s="1"/>
  <c r="J19" i="4"/>
  <c r="J47" i="4" s="1"/>
  <c r="G7" i="4"/>
  <c r="G35" i="4" s="1"/>
  <c r="C25" i="4"/>
  <c r="C53" i="4" s="1"/>
  <c r="P6" i="4"/>
  <c r="P34" i="4" s="1"/>
  <c r="X20" i="4"/>
  <c r="X48" i="4" s="1"/>
  <c r="C6" i="4"/>
  <c r="C34" i="4" s="1"/>
  <c r="I19" i="4"/>
  <c r="I47" i="4" s="1"/>
  <c r="AB9" i="4"/>
  <c r="AB37" i="4" s="1"/>
  <c r="Z9" i="4"/>
  <c r="Z37" i="4" s="1"/>
  <c r="J5" i="4"/>
  <c r="J33" i="4" s="1"/>
  <c r="AF4" i="4"/>
  <c r="AF32" i="4" s="1"/>
  <c r="E16" i="4"/>
  <c r="E44" i="4" s="1"/>
  <c r="AE4" i="4"/>
  <c r="AE32" i="4" s="1"/>
  <c r="AI15" i="4"/>
  <c r="AI43" i="4" s="1"/>
  <c r="AE15" i="4"/>
  <c r="AE43" i="4" s="1"/>
  <c r="J9" i="4"/>
  <c r="J37" i="4" s="1"/>
  <c r="AI17" i="4"/>
  <c r="AI45" i="4" s="1"/>
  <c r="AG18" i="4"/>
  <c r="AG46" i="4" s="1"/>
  <c r="AG24" i="4"/>
  <c r="AG52" i="4" s="1"/>
  <c r="W18" i="4"/>
  <c r="W46" i="4" s="1"/>
  <c r="AA23" i="4"/>
  <c r="AA51" i="4" s="1"/>
  <c r="L22" i="4"/>
  <c r="L50" i="4" s="1"/>
  <c r="Q6" i="4"/>
  <c r="Q34" i="4" s="1"/>
  <c r="AB20" i="4"/>
  <c r="AB48" i="4" s="1"/>
  <c r="T10" i="4"/>
  <c r="T38" i="4" s="1"/>
  <c r="D6" i="4"/>
  <c r="D34" i="4" s="1"/>
  <c r="G10" i="4"/>
  <c r="G38" i="4" s="1"/>
  <c r="Z5" i="4"/>
  <c r="Z33" i="4" s="1"/>
  <c r="AE17" i="4"/>
  <c r="AE45" i="4" s="1"/>
  <c r="AC9" i="4"/>
  <c r="AC37" i="4" s="1"/>
  <c r="AJ4" i="4"/>
  <c r="AJ32" i="4" s="1"/>
  <c r="Q16" i="4"/>
  <c r="Q44" i="4" s="1"/>
  <c r="P9" i="4"/>
  <c r="P37" i="4" s="1"/>
  <c r="AI4" i="4"/>
  <c r="AI32" i="4" s="1"/>
  <c r="L16" i="4"/>
  <c r="L44" i="4" s="1"/>
  <c r="O9" i="4"/>
  <c r="O37" i="4" s="1"/>
  <c r="AH4" i="4"/>
  <c r="AH32" i="4" s="1"/>
  <c r="H16" i="4"/>
  <c r="H44" i="4" s="1"/>
  <c r="N9" i="4"/>
  <c r="N37" i="4" s="1"/>
  <c r="AG4" i="4"/>
  <c r="AG32" i="4" s="1"/>
  <c r="F16" i="4"/>
  <c r="F44" i="4" s="1"/>
  <c r="AJ8" i="4"/>
  <c r="AJ36" i="4" s="1"/>
  <c r="T4" i="4"/>
  <c r="T32" i="4" s="1"/>
  <c r="AI8" i="4"/>
  <c r="AI36" i="4" s="1"/>
  <c r="AH8" i="4"/>
  <c r="AH36" i="4" s="1"/>
  <c r="R4" i="4"/>
  <c r="R32" i="4" s="1"/>
  <c r="AG8" i="4"/>
  <c r="AG36" i="4" s="1"/>
  <c r="D22" i="4"/>
  <c r="D50" i="4" s="1"/>
  <c r="Q20" i="4"/>
  <c r="Q48" i="4" s="1"/>
  <c r="D18" i="4"/>
  <c r="D46" i="4" s="1"/>
  <c r="G14" i="4"/>
  <c r="G42" i="4" s="1"/>
  <c r="AA22" i="4"/>
  <c r="AA50" i="4" s="1"/>
  <c r="N22" i="4"/>
  <c r="N50" i="4" s="1"/>
  <c r="U10" i="4"/>
  <c r="U38" i="4" s="1"/>
  <c r="O19" i="4"/>
  <c r="O47" i="4" s="1"/>
  <c r="AG17" i="4"/>
  <c r="AG45" i="4" s="1"/>
  <c r="AD9" i="4"/>
  <c r="AD37" i="4" s="1"/>
  <c r="N5" i="4"/>
  <c r="N33" i="4" s="1"/>
  <c r="R16" i="4"/>
  <c r="R44" i="4" s="1"/>
  <c r="E9" i="4"/>
  <c r="E37" i="4" s="1"/>
  <c r="R15" i="4"/>
  <c r="R43" i="4" s="1"/>
  <c r="W4" i="4"/>
  <c r="W32" i="4" s="1"/>
  <c r="Q15" i="4"/>
  <c r="Q43" i="4" s="1"/>
  <c r="C9" i="4"/>
  <c r="C37" i="4" s="1"/>
  <c r="V4" i="4"/>
  <c r="V32" i="4" s="1"/>
  <c r="P15" i="4"/>
  <c r="P43" i="4" s="1"/>
  <c r="V14" i="4"/>
  <c r="V42" i="4" s="1"/>
  <c r="H4" i="4"/>
  <c r="H32" i="4" s="1"/>
  <c r="W8" i="4"/>
  <c r="W36" i="4" s="1"/>
  <c r="G4" i="4"/>
  <c r="G32" i="4" s="1"/>
  <c r="R14" i="4"/>
  <c r="R42" i="4" s="1"/>
  <c r="V8" i="4"/>
  <c r="V36" i="4" s="1"/>
  <c r="Q14" i="4"/>
  <c r="Q42" i="4" s="1"/>
  <c r="U8" i="4"/>
  <c r="U36" i="4" s="1"/>
  <c r="Q4" i="4"/>
  <c r="Q32" i="4" s="1"/>
  <c r="AJ14" i="4"/>
  <c r="AJ42" i="4" s="1"/>
  <c r="G16" i="4"/>
  <c r="G44" i="4" s="1"/>
  <c r="AC19" i="4"/>
  <c r="AC47" i="4" s="1"/>
  <c r="H22" i="4"/>
  <c r="H50" i="4" s="1"/>
  <c r="K18" i="4"/>
  <c r="K46" i="4" s="1"/>
  <c r="AD12" i="4"/>
  <c r="AD40" i="4" s="1"/>
  <c r="AC5" i="4"/>
  <c r="AC33" i="4" s="1"/>
  <c r="U19" i="4"/>
  <c r="U47" i="4" s="1"/>
  <c r="AB5" i="4"/>
  <c r="AB33" i="4" s="1"/>
  <c r="B18" i="4"/>
  <c r="B46" i="4" s="1"/>
  <c r="AE9" i="4"/>
  <c r="AE37" i="4" s="1"/>
  <c r="O5" i="4"/>
  <c r="O33" i="4" s="1"/>
  <c r="T16" i="4"/>
  <c r="T44" i="4" s="1"/>
  <c r="R9" i="4"/>
  <c r="R37" i="4" s="1"/>
  <c r="AB8" i="4"/>
  <c r="AB36" i="4" s="1"/>
  <c r="AA8" i="4"/>
  <c r="AA36" i="4" s="1"/>
  <c r="K4" i="4"/>
  <c r="K32" i="4" s="1"/>
  <c r="AB14" i="4"/>
  <c r="AB42" i="4" s="1"/>
  <c r="AA14" i="4"/>
  <c r="AA42" i="4" s="1"/>
  <c r="AF3" i="4"/>
  <c r="AF31" i="4" s="1"/>
  <c r="AG13" i="4"/>
  <c r="AG41" i="4" s="1"/>
  <c r="AE3" i="4"/>
  <c r="AE31" i="4" s="1"/>
  <c r="AF13" i="4"/>
  <c r="AF41" i="4" s="1"/>
  <c r="K8" i="4"/>
  <c r="K36" i="4" s="1"/>
  <c r="AD3" i="4"/>
  <c r="AD31" i="4" s="1"/>
  <c r="AC3" i="4"/>
  <c r="AC31" i="4" s="1"/>
  <c r="AB13" i="4"/>
  <c r="AB41" i="4" s="1"/>
  <c r="G18" i="4"/>
  <c r="G46" i="4" s="1"/>
  <c r="W13" i="4"/>
  <c r="W41" i="4" s="1"/>
  <c r="J16" i="4"/>
  <c r="J44" i="4" s="1"/>
  <c r="O22" i="4"/>
  <c r="O50" i="4" s="1"/>
  <c r="AD19" i="4"/>
  <c r="AD47" i="4" s="1"/>
  <c r="AH16" i="4"/>
  <c r="AH44" i="4" s="1"/>
  <c r="J18" i="4"/>
  <c r="J46" i="4" s="1"/>
  <c r="Q5" i="4"/>
  <c r="Q33" i="4" s="1"/>
  <c r="H18" i="4"/>
  <c r="H46" i="4" s="1"/>
  <c r="AF9" i="4"/>
  <c r="AF37" i="4" s="1"/>
  <c r="P5" i="4"/>
  <c r="P33" i="4" s="1"/>
  <c r="X16" i="4"/>
  <c r="X44" i="4" s="1"/>
  <c r="C5" i="4"/>
  <c r="C33" i="4" s="1"/>
  <c r="W15" i="4"/>
  <c r="W43" i="4" s="1"/>
  <c r="M4" i="4"/>
  <c r="M32" i="4" s="1"/>
  <c r="P8" i="4"/>
  <c r="P36" i="4" s="1"/>
  <c r="AI3" i="4"/>
  <c r="AI31" i="4" s="1"/>
  <c r="O8" i="4"/>
  <c r="O36" i="4" s="1"/>
  <c r="AH3" i="4"/>
  <c r="AH31" i="4" s="1"/>
  <c r="D14" i="4"/>
  <c r="D42" i="4" s="1"/>
  <c r="N8" i="4"/>
  <c r="N36" i="4" s="1"/>
  <c r="AG3" i="4"/>
  <c r="AG31" i="4" s="1"/>
  <c r="AJ7" i="4"/>
  <c r="AJ35" i="4" s="1"/>
  <c r="T3" i="4"/>
  <c r="T31" i="4" s="1"/>
  <c r="I13" i="4"/>
  <c r="I41" i="4" s="1"/>
  <c r="AI7" i="4"/>
  <c r="AI35" i="4" s="1"/>
  <c r="H13" i="4"/>
  <c r="H41" i="4" s="1"/>
  <c r="AH7" i="4"/>
  <c r="AH35" i="4" s="1"/>
  <c r="R3" i="4"/>
  <c r="R31" i="4" s="1"/>
  <c r="AG7" i="4"/>
  <c r="AG35" i="4" s="1"/>
  <c r="Q3" i="4"/>
  <c r="Q31" i="4" s="1"/>
  <c r="P12" i="4"/>
  <c r="P40" i="4" s="1"/>
  <c r="AF7" i="4"/>
  <c r="AF35" i="4" s="1"/>
  <c r="AB3" i="4"/>
  <c r="AB31" i="4" s="1"/>
  <c r="I23" i="4"/>
  <c r="I51" i="4" s="1"/>
  <c r="O24" i="4"/>
  <c r="O52" i="4" s="1"/>
  <c r="K22" i="4"/>
  <c r="K50" i="4" s="1"/>
  <c r="AG23" i="4"/>
  <c r="AG51" i="4" s="1"/>
  <c r="AF15" i="4"/>
  <c r="AF43" i="4" s="1"/>
  <c r="AA17" i="4"/>
  <c r="AA45" i="4" s="1"/>
  <c r="N20" i="4"/>
  <c r="N48" i="4" s="1"/>
  <c r="R12" i="4"/>
  <c r="R40" i="4" s="1"/>
  <c r="AF16" i="4"/>
  <c r="AF44" i="4" s="1"/>
  <c r="U9" i="4"/>
  <c r="U37" i="4" s="1"/>
  <c r="AD16" i="4"/>
  <c r="AD44" i="4" s="1"/>
  <c r="AB15" i="4"/>
  <c r="AB43" i="4" s="1"/>
  <c r="G9" i="4"/>
  <c r="G37" i="4" s="1"/>
  <c r="AG14" i="4"/>
  <c r="AG42" i="4" s="1"/>
  <c r="Q8" i="4"/>
  <c r="Q36" i="4" s="1"/>
  <c r="AJ3" i="4"/>
  <c r="AJ31" i="4" s="1"/>
  <c r="Q13" i="4"/>
  <c r="Q41" i="4" s="1"/>
  <c r="D8" i="4"/>
  <c r="D36" i="4" s="1"/>
  <c r="W3" i="4"/>
  <c r="W31" i="4" s="1"/>
  <c r="P13" i="4"/>
  <c r="P41" i="4" s="1"/>
  <c r="V3" i="4"/>
  <c r="V31" i="4" s="1"/>
  <c r="U3" i="4"/>
  <c r="U31" i="4" s="1"/>
  <c r="X7" i="4"/>
  <c r="X35" i="4" s="1"/>
  <c r="H3" i="4"/>
  <c r="H31" i="4" s="1"/>
  <c r="W7" i="4"/>
  <c r="W35" i="4" s="1"/>
  <c r="G3" i="4"/>
  <c r="G31" i="4" s="1"/>
  <c r="V7" i="4"/>
  <c r="V35" i="4" s="1"/>
  <c r="F3" i="4"/>
  <c r="F31" i="4" s="1"/>
  <c r="Q12" i="4"/>
  <c r="Q40" i="4" s="1"/>
  <c r="U7" i="4"/>
  <c r="U35" i="4" s="1"/>
  <c r="P3" i="4"/>
  <c r="P31" i="4" s="1"/>
  <c r="H15" i="4"/>
  <c r="H43" i="4" s="1"/>
  <c r="S16" i="4"/>
  <c r="S44" i="4" s="1"/>
  <c r="W20" i="4"/>
  <c r="W48" i="4" s="1"/>
  <c r="W16" i="4"/>
  <c r="W44" i="4" s="1"/>
  <c r="H14" i="4"/>
  <c r="H42" i="4" s="1"/>
  <c r="S18" i="4"/>
  <c r="S46" i="4" s="1"/>
  <c r="R19" i="4"/>
  <c r="R47" i="4" s="1"/>
  <c r="Z20" i="4"/>
  <c r="Z48" i="4" s="1"/>
  <c r="AB4" i="4"/>
  <c r="AB32" i="4" s="1"/>
  <c r="AA4" i="4"/>
  <c r="AA32" i="4" s="1"/>
  <c r="AH14" i="4"/>
  <c r="AH42" i="4" s="1"/>
  <c r="AD8" i="4"/>
  <c r="AD36" i="4" s="1"/>
  <c r="N4" i="4"/>
  <c r="N32" i="4" s="1"/>
  <c r="T13" i="4"/>
  <c r="T41" i="4" s="1"/>
  <c r="E8" i="4"/>
  <c r="E36" i="4" s="1"/>
  <c r="AB12" i="4"/>
  <c r="AB40" i="4" s="1"/>
  <c r="AA7" i="4"/>
  <c r="AA35" i="4" s="1"/>
  <c r="K3" i="4"/>
  <c r="K31" i="4" s="1"/>
  <c r="Z7" i="4"/>
  <c r="Z35" i="4" s="1"/>
  <c r="J3" i="4"/>
  <c r="J31" i="4" s="1"/>
  <c r="Z12" i="4"/>
  <c r="Z40" i="4" s="1"/>
  <c r="Y7" i="4"/>
  <c r="Y35" i="4" s="1"/>
  <c r="C12" i="4"/>
  <c r="C40" i="4" s="1"/>
  <c r="L7" i="4"/>
  <c r="L35" i="4" s="1"/>
  <c r="U25" i="4"/>
  <c r="U53" i="4" s="1"/>
  <c r="K7" i="4"/>
  <c r="K35" i="4" s="1"/>
  <c r="Q25" i="4"/>
  <c r="Q53" i="4" s="1"/>
  <c r="AJ11" i="4"/>
  <c r="AJ39" i="4" s="1"/>
  <c r="O25" i="4"/>
  <c r="O53" i="4" s="1"/>
  <c r="AI11" i="4"/>
  <c r="AI39" i="4" s="1"/>
  <c r="AF6" i="4"/>
  <c r="AF34" i="4" s="1"/>
  <c r="H7" i="4"/>
  <c r="H35" i="4" s="1"/>
  <c r="D3" i="4"/>
  <c r="D31" i="4" s="1"/>
  <c r="O16" i="4"/>
  <c r="O44" i="4" s="1"/>
  <c r="H21" i="4"/>
  <c r="H49" i="4" s="1"/>
  <c r="AC25" i="4"/>
  <c r="AC53" i="4" s="1"/>
  <c r="AG6" i="4"/>
  <c r="AG34" i="4" s="1"/>
  <c r="B11" i="4"/>
  <c r="B39" i="4" s="1"/>
  <c r="R22" i="4"/>
  <c r="R50" i="4" s="1"/>
  <c r="AE6" i="4"/>
  <c r="AE34" i="4" s="1"/>
  <c r="W24" i="4"/>
  <c r="W52" i="4" s="1"/>
  <c r="L18" i="4"/>
  <c r="L46" i="4" s="1"/>
  <c r="P22" i="4"/>
  <c r="P50" i="4" s="1"/>
  <c r="K14" i="4"/>
  <c r="K42" i="4" s="1"/>
  <c r="W23" i="4"/>
  <c r="W51" i="4" s="1"/>
  <c r="J23" i="4"/>
  <c r="J51" i="4" s="1"/>
  <c r="AD24" i="4"/>
  <c r="AD52" i="4" s="1"/>
  <c r="C20" i="4"/>
  <c r="C48" i="4" s="1"/>
  <c r="AF8" i="4"/>
  <c r="AF36" i="4" s="1"/>
  <c r="P4" i="4"/>
  <c r="P32" i="4" s="1"/>
  <c r="AE8" i="4"/>
  <c r="AE36" i="4" s="1"/>
  <c r="R8" i="4"/>
  <c r="R36" i="4" s="1"/>
  <c r="Y3" i="4"/>
  <c r="Y31" i="4" s="1"/>
  <c r="AE12" i="4"/>
  <c r="AE40" i="4" s="1"/>
  <c r="AB7" i="4"/>
  <c r="AB35" i="4" s="1"/>
  <c r="G12" i="4"/>
  <c r="G40" i="4" s="1"/>
  <c r="O7" i="4"/>
  <c r="O35" i="4" s="1"/>
  <c r="AG25" i="4"/>
  <c r="AG53" i="4" s="1"/>
  <c r="E12" i="4"/>
  <c r="E40" i="4" s="1"/>
  <c r="N7" i="4"/>
  <c r="N35" i="4" s="1"/>
  <c r="N24" i="4"/>
  <c r="N52" i="4" s="1"/>
  <c r="W11" i="4"/>
  <c r="W39" i="4" s="1"/>
  <c r="AI6" i="4"/>
  <c r="AI34" i="4" s="1"/>
  <c r="H24" i="4"/>
  <c r="H52" i="4" s="1"/>
  <c r="S11" i="4"/>
  <c r="S39" i="4" s="1"/>
  <c r="R11" i="4"/>
  <c r="R39" i="4" s="1"/>
  <c r="T6" i="4"/>
  <c r="T34" i="4" s="1"/>
  <c r="P21" i="4"/>
  <c r="P49" i="4" s="1"/>
  <c r="W22" i="4"/>
  <c r="W50" i="4" s="1"/>
  <c r="V15" i="4"/>
  <c r="V43" i="4" s="1"/>
  <c r="G24" i="4"/>
  <c r="G52" i="4" s="1"/>
  <c r="P14" i="4"/>
  <c r="P42" i="4" s="1"/>
  <c r="D4" i="4"/>
  <c r="D32" i="4" s="1"/>
  <c r="Z3" i="4"/>
  <c r="Z31" i="4" s="1"/>
  <c r="AC7" i="4"/>
  <c r="AC35" i="4" s="1"/>
  <c r="M3" i="4"/>
  <c r="M31" i="4" s="1"/>
  <c r="P7" i="4"/>
  <c r="P35" i="4" s="1"/>
  <c r="C7" i="4"/>
  <c r="C35" i="4" s="1"/>
  <c r="T24" i="4"/>
  <c r="T52" i="4" s="1"/>
  <c r="Y11" i="4"/>
  <c r="Y39" i="4" s="1"/>
  <c r="B7" i="4"/>
  <c r="B35" i="4" s="1"/>
  <c r="AJ22" i="4"/>
  <c r="AJ50" i="4" s="1"/>
  <c r="W6" i="4"/>
  <c r="W34" i="4" s="1"/>
  <c r="AD22" i="4"/>
  <c r="AD50" i="4" s="1"/>
  <c r="D11" i="4"/>
  <c r="D39" i="4" s="1"/>
  <c r="C11" i="4"/>
  <c r="C39" i="4" s="1"/>
  <c r="U6" i="4"/>
  <c r="U34" i="4" s="1"/>
  <c r="K21" i="4"/>
  <c r="K49" i="4" s="1"/>
  <c r="H6" i="4"/>
  <c r="H34" i="4" s="1"/>
  <c r="W10" i="4"/>
  <c r="W38" i="4" s="1"/>
  <c r="T15" i="4"/>
  <c r="T43" i="4" s="1"/>
  <c r="R429" i="6"/>
  <c r="R120" i="6"/>
  <c r="S197" i="6"/>
  <c r="R481" i="6"/>
  <c r="R22" i="6"/>
  <c r="R17" i="6"/>
  <c r="R297" i="6"/>
  <c r="R229" i="6"/>
  <c r="S162" i="6"/>
  <c r="S3" i="6"/>
  <c r="R303" i="6"/>
  <c r="R67" i="6"/>
  <c r="S163" i="6"/>
  <c r="R289" i="6"/>
  <c r="S39" i="6"/>
  <c r="R218" i="6"/>
  <c r="R499" i="6"/>
  <c r="R281" i="6"/>
  <c r="R210" i="6"/>
  <c r="R114" i="6"/>
  <c r="R243" i="6"/>
  <c r="R351" i="6"/>
  <c r="R306" i="6"/>
  <c r="S180" i="6"/>
  <c r="R223" i="6"/>
  <c r="S322" i="6"/>
  <c r="R296" i="6"/>
  <c r="S170" i="6"/>
  <c r="S374" i="6"/>
  <c r="R108" i="6"/>
  <c r="S316" i="6"/>
  <c r="R259" i="6"/>
  <c r="R426" i="6"/>
  <c r="S378" i="6"/>
  <c r="R483" i="6"/>
  <c r="R172" i="6"/>
  <c r="S40" i="6"/>
  <c r="R25" i="6"/>
  <c r="S52" i="6"/>
  <c r="R235" i="6"/>
  <c r="S133" i="6"/>
  <c r="R294" i="6"/>
  <c r="S53" i="6"/>
  <c r="S66" i="6"/>
  <c r="S314" i="6"/>
  <c r="S56" i="6"/>
  <c r="R407" i="6"/>
  <c r="S432" i="6"/>
  <c r="R195" i="6"/>
  <c r="R411" i="6"/>
  <c r="S324" i="6"/>
  <c r="R462" i="6"/>
  <c r="R93" i="6"/>
  <c r="S301" i="6"/>
  <c r="R309" i="6"/>
  <c r="R217" i="6"/>
  <c r="S228" i="6"/>
  <c r="S15" i="6"/>
  <c r="R498" i="6"/>
  <c r="R423" i="6"/>
  <c r="S8" i="6"/>
  <c r="R460" i="6"/>
  <c r="R159" i="6"/>
  <c r="S68" i="6"/>
  <c r="S399" i="6"/>
  <c r="S11" i="6"/>
  <c r="R456" i="6"/>
  <c r="R278" i="6"/>
  <c r="R186" i="6"/>
  <c r="R377" i="6"/>
  <c r="R475" i="6"/>
  <c r="R367" i="6"/>
  <c r="R413" i="6"/>
  <c r="R290" i="6"/>
  <c r="R443" i="6"/>
  <c r="R415" i="6"/>
  <c r="S136" i="6"/>
  <c r="R311" i="6"/>
  <c r="R471" i="6"/>
  <c r="S370" i="6"/>
  <c r="R477" i="6"/>
  <c r="R427" i="6"/>
  <c r="R497" i="6"/>
  <c r="R419" i="6"/>
  <c r="R453" i="6"/>
  <c r="R430" i="6"/>
  <c r="S318" i="6"/>
  <c r="R458" i="6"/>
  <c r="S109" i="6"/>
  <c r="S73" i="6"/>
  <c r="R310" i="6"/>
  <c r="R478" i="6"/>
  <c r="R246" i="6"/>
  <c r="S154" i="6"/>
  <c r="R386" i="6"/>
  <c r="R141" i="6"/>
  <c r="R484" i="6"/>
  <c r="S49" i="6"/>
  <c r="S221" i="6"/>
  <c r="R129" i="6"/>
  <c r="S86" i="6"/>
  <c r="R206" i="6"/>
  <c r="S82" i="6"/>
  <c r="S28" i="6"/>
  <c r="R95" i="6"/>
  <c r="R405" i="6"/>
  <c r="R461" i="6"/>
  <c r="S251" i="6"/>
  <c r="R265" i="6"/>
  <c r="S145" i="6"/>
  <c r="R428" i="6"/>
  <c r="S61" i="6"/>
  <c r="R119" i="6"/>
  <c r="R494" i="6"/>
  <c r="R408" i="6"/>
  <c r="R274" i="6"/>
  <c r="S234" i="6"/>
  <c r="R169" i="6"/>
  <c r="R80" i="6"/>
  <c r="R444" i="6"/>
  <c r="R353" i="6"/>
  <c r="S193" i="6"/>
  <c r="R433" i="6"/>
  <c r="S118" i="6"/>
  <c r="R469" i="6"/>
  <c r="R424" i="6"/>
  <c r="S19" i="6"/>
  <c r="R279" i="6"/>
  <c r="R137" i="6"/>
  <c r="R98" i="6"/>
  <c r="S383" i="6"/>
  <c r="S403" i="6"/>
  <c r="S334" i="6"/>
  <c r="R194" i="6"/>
  <c r="R467" i="6"/>
  <c r="R347" i="6"/>
  <c r="R34" i="6"/>
  <c r="S85" i="6"/>
  <c r="S97" i="6"/>
  <c r="R69" i="6"/>
  <c r="R215" i="6"/>
  <c r="R264" i="6"/>
  <c r="R358" i="6"/>
  <c r="S90" i="6"/>
  <c r="S140" i="6"/>
  <c r="S31" i="6"/>
  <c r="S326" i="6"/>
  <c r="R470" i="6"/>
  <c r="S12" i="6"/>
  <c r="R491" i="6"/>
  <c r="R312" i="6"/>
  <c r="R13" i="6"/>
  <c r="R134" i="6"/>
  <c r="R190" i="6"/>
  <c r="R261" i="6"/>
  <c r="R181" i="6"/>
  <c r="S127" i="6"/>
  <c r="R282" i="6"/>
  <c r="R313" i="6"/>
  <c r="S238" i="6"/>
  <c r="R71" i="6"/>
  <c r="S158" i="6"/>
  <c r="S161" i="6"/>
  <c r="R143" i="6"/>
  <c r="S212" i="6"/>
  <c r="R495" i="6"/>
  <c r="R373" i="6"/>
  <c r="R256" i="6"/>
  <c r="R179" i="6"/>
  <c r="S189" i="6"/>
  <c r="S44" i="6"/>
  <c r="S220" i="6"/>
  <c r="R487" i="6"/>
  <c r="R239" i="6"/>
  <c r="S440" i="6"/>
  <c r="S94" i="6"/>
  <c r="R336" i="6"/>
  <c r="R307" i="6"/>
  <c r="R275" i="6"/>
  <c r="R147" i="6"/>
  <c r="S188" i="6"/>
  <c r="R175" i="6"/>
  <c r="R292" i="6"/>
  <c r="R125" i="6"/>
  <c r="R168" i="6"/>
  <c r="R116" i="6"/>
  <c r="R241" i="6"/>
  <c r="R500" i="6"/>
  <c r="R450" i="6"/>
  <c r="R262" i="6"/>
  <c r="R232" i="6"/>
  <c r="S20" i="6"/>
  <c r="R454" i="6"/>
  <c r="R339" i="6"/>
  <c r="S330" i="6"/>
  <c r="S92" i="6"/>
  <c r="R375" i="6"/>
  <c r="R252" i="6"/>
  <c r="S355" i="6"/>
  <c r="S115" i="6"/>
  <c r="S36" i="6"/>
  <c r="R435" i="6"/>
  <c r="R466" i="6"/>
  <c r="S249" i="6"/>
  <c r="R397" i="6"/>
  <c r="R385" i="6"/>
  <c r="S37" i="6"/>
  <c r="R431" i="6"/>
  <c r="R368" i="6"/>
  <c r="S244" i="6"/>
  <c r="S192" i="6"/>
  <c r="S142" i="6"/>
  <c r="S315" i="6"/>
  <c r="R285" i="6"/>
  <c r="S138" i="6"/>
  <c r="R10" i="6"/>
  <c r="R398" i="6"/>
  <c r="S89" i="6"/>
  <c r="R254" i="6"/>
  <c r="R300" i="6"/>
  <c r="S361" i="6"/>
  <c r="S337" i="6"/>
  <c r="S213" i="6"/>
  <c r="R304" i="6"/>
  <c r="S88" i="6"/>
  <c r="R135" i="6"/>
  <c r="S442" i="6"/>
  <c r="S81" i="6"/>
  <c r="R436" i="6"/>
  <c r="S196" i="6"/>
  <c r="R389" i="6"/>
  <c r="R308" i="6"/>
  <c r="R409" i="6"/>
  <c r="R480" i="6"/>
  <c r="R421" i="6"/>
  <c r="R417" i="6"/>
  <c r="S201" i="6"/>
  <c r="R420" i="6"/>
  <c r="S268" i="6"/>
  <c r="R362" i="6"/>
  <c r="S209" i="6"/>
  <c r="R439" i="6"/>
  <c r="R331" i="6"/>
  <c r="R343" i="6"/>
  <c r="R448" i="6"/>
  <c r="R87" i="6"/>
  <c r="R345" i="6"/>
  <c r="S106" i="6"/>
  <c r="S157" i="6"/>
  <c r="R102" i="6"/>
  <c r="R505" i="6"/>
  <c r="S237" i="6"/>
  <c r="S381" i="6"/>
  <c r="R74" i="6"/>
  <c r="R401" i="6"/>
  <c r="R198" i="6"/>
  <c r="S164" i="6"/>
  <c r="R222" i="6"/>
  <c r="S184" i="6"/>
  <c r="R202" i="6"/>
  <c r="S63" i="6"/>
  <c r="R299" i="6"/>
  <c r="R506" i="6"/>
  <c r="R340" i="6"/>
  <c r="S271" i="6"/>
  <c r="S7" i="6"/>
  <c r="R302" i="6"/>
  <c r="S24" i="6"/>
  <c r="R465" i="6"/>
  <c r="R62" i="6"/>
  <c r="S160" i="6"/>
  <c r="R449" i="6"/>
  <c r="R364" i="6"/>
  <c r="R384" i="6"/>
  <c r="R489" i="6"/>
  <c r="S434" i="6"/>
  <c r="S42" i="6"/>
  <c r="R178" i="6"/>
  <c r="R47" i="6"/>
  <c r="R216" i="6"/>
  <c r="R149" i="6"/>
  <c r="S65" i="6"/>
  <c r="S72" i="6"/>
  <c r="R280" i="6"/>
  <c r="S225" i="6"/>
  <c r="R344" i="6"/>
  <c r="S245" i="6"/>
  <c r="S349" i="6"/>
  <c r="R191" i="6"/>
  <c r="R406" i="6"/>
  <c r="R21" i="6"/>
  <c r="R70" i="6"/>
  <c r="R284" i="6"/>
  <c r="R253" i="6"/>
  <c r="R123" i="6"/>
  <c r="R48" i="6"/>
  <c r="R387" i="6"/>
  <c r="S226" i="6"/>
  <c r="S146" i="6"/>
  <c r="R51" i="6"/>
  <c r="S76" i="6"/>
  <c r="R402" i="6"/>
  <c r="R242" i="6"/>
  <c r="R507" i="6"/>
  <c r="S121" i="6"/>
  <c r="R32" i="6"/>
  <c r="R214" i="6"/>
  <c r="R379" i="6"/>
  <c r="R288" i="6"/>
  <c r="S323" i="6"/>
  <c r="R463" i="6"/>
  <c r="S269" i="6"/>
  <c r="R388" i="6"/>
  <c r="S58" i="6"/>
  <c r="R83" i="6"/>
  <c r="S130" i="6"/>
  <c r="R359" i="6"/>
  <c r="S320" i="6"/>
  <c r="S369" i="6"/>
  <c r="R96" i="6"/>
  <c r="R211" i="6"/>
  <c r="S365" i="6"/>
  <c r="S16" i="6"/>
  <c r="R111" i="6"/>
  <c r="S103" i="6"/>
  <c r="R128" i="6"/>
  <c r="S27" i="6"/>
  <c r="R394" i="6"/>
  <c r="R502" i="6"/>
  <c r="S79" i="6"/>
  <c r="R230" i="6"/>
  <c r="R5" i="6"/>
  <c r="R371" i="6"/>
  <c r="R412" i="6"/>
  <c r="R400" i="6"/>
  <c r="R305" i="6"/>
  <c r="R177" i="6"/>
  <c r="R459" i="6"/>
  <c r="R445" i="6"/>
  <c r="R174" i="6"/>
  <c r="S4" i="6"/>
  <c r="R422" i="6"/>
  <c r="S144" i="6"/>
  <c r="R372" i="6"/>
  <c r="S156" i="6"/>
  <c r="R317" i="6"/>
  <c r="R14" i="6"/>
  <c r="R131" i="6"/>
  <c r="R117" i="6"/>
  <c r="R416" i="6"/>
  <c r="S50" i="6"/>
  <c r="S208" i="6"/>
  <c r="S57" i="6"/>
  <c r="R363" i="6"/>
  <c r="S151" i="6"/>
  <c r="R199" i="6"/>
  <c r="R447" i="6"/>
  <c r="R493" i="6"/>
  <c r="S338" i="6"/>
  <c r="R139" i="6"/>
  <c r="R476" i="6"/>
  <c r="R260" i="6"/>
  <c r="R346" i="6"/>
  <c r="R227" i="6"/>
  <c r="S205" i="6"/>
  <c r="S325" i="6"/>
  <c r="R503" i="6"/>
  <c r="R207" i="6"/>
  <c r="R9" i="6"/>
  <c r="R55" i="6"/>
  <c r="S257" i="6"/>
  <c r="R277" i="6"/>
  <c r="S78" i="6"/>
  <c r="S167" i="6"/>
  <c r="R283" i="6"/>
  <c r="S446" i="6"/>
  <c r="S150" i="6"/>
  <c r="R410" i="6"/>
  <c r="R258" i="6"/>
  <c r="R203" i="6"/>
  <c r="R91" i="6"/>
  <c r="R183" i="6"/>
  <c r="S395" i="6"/>
  <c r="R295" i="6"/>
  <c r="R224" i="6"/>
  <c r="R293" i="6"/>
  <c r="S100" i="6"/>
  <c r="R219" i="6"/>
  <c r="R356" i="6"/>
  <c r="R182" i="6"/>
  <c r="S357" i="6"/>
  <c r="R479" i="6"/>
  <c r="S342" i="6"/>
  <c r="R6" i="6"/>
  <c r="S200" i="6"/>
  <c r="R437" i="6"/>
  <c r="S171" i="6"/>
  <c r="S185" i="6"/>
  <c r="R425" i="6"/>
  <c r="R266" i="6"/>
  <c r="R474" i="6"/>
  <c r="S23" i="6"/>
  <c r="S148" i="6"/>
  <c r="R122" i="6"/>
  <c r="R132" i="6"/>
  <c r="R438" i="6"/>
  <c r="R126" i="6"/>
  <c r="S319" i="6"/>
  <c r="R240" i="6"/>
  <c r="R352" i="6"/>
  <c r="R464" i="6"/>
  <c r="R272" i="6"/>
  <c r="R360" i="6"/>
  <c r="R276" i="6"/>
  <c r="R286" i="6"/>
  <c r="R452" i="6"/>
  <c r="R99" i="6"/>
  <c r="R291" i="6"/>
  <c r="R414" i="6"/>
  <c r="R321" i="6"/>
  <c r="R333" i="6"/>
  <c r="R488" i="6"/>
  <c r="R350" i="6"/>
  <c r="R490" i="6"/>
  <c r="S328" i="6"/>
  <c r="R366" i="6"/>
  <c r="S46" i="6"/>
  <c r="R354" i="6"/>
  <c r="S327" i="6"/>
  <c r="S38" i="6"/>
  <c r="R236" i="6"/>
  <c r="R101" i="6"/>
  <c r="R250" i="6"/>
  <c r="R287" i="6"/>
  <c r="R348" i="6"/>
  <c r="S29" i="6"/>
  <c r="R113" i="6"/>
  <c r="R393" i="6"/>
  <c r="R482" i="6"/>
  <c r="R35" i="6"/>
  <c r="R451" i="6"/>
  <c r="S231" i="6"/>
  <c r="R187" i="6"/>
  <c r="S45" i="6"/>
  <c r="R492" i="6"/>
  <c r="R376" i="6"/>
  <c r="R26" i="6"/>
  <c r="R486" i="6"/>
  <c r="R273" i="6"/>
  <c r="S166" i="6"/>
  <c r="S165" i="6"/>
  <c r="R504" i="6"/>
  <c r="R59" i="6"/>
  <c r="R77" i="6"/>
  <c r="S54" i="6"/>
  <c r="S84" i="6"/>
  <c r="S124" i="6"/>
  <c r="R396" i="6"/>
  <c r="R455" i="6"/>
  <c r="R233" i="6"/>
  <c r="R173" i="6"/>
  <c r="S382" i="6"/>
  <c r="S152" i="6"/>
  <c r="R107" i="6"/>
  <c r="S341" i="6"/>
  <c r="R43" i="6"/>
  <c r="S30" i="6"/>
  <c r="S255" i="6"/>
  <c r="R2" i="6"/>
  <c r="S263" i="6"/>
  <c r="R418" i="6"/>
  <c r="R473" i="6"/>
  <c r="R392" i="6"/>
  <c r="R105" i="6"/>
  <c r="R496" i="6"/>
  <c r="R390" i="6"/>
  <c r="S75" i="6"/>
  <c r="R110" i="6"/>
  <c r="S64" i="6"/>
  <c r="R441" i="6"/>
  <c r="R472" i="6"/>
  <c r="R33" i="6"/>
  <c r="S112" i="6"/>
  <c r="S391" i="6"/>
  <c r="S247" i="6"/>
  <c r="S204" i="6"/>
  <c r="S41" i="6"/>
  <c r="S176" i="6"/>
  <c r="R457" i="6"/>
  <c r="S153" i="6"/>
  <c r="R18" i="6"/>
  <c r="R248" i="6"/>
  <c r="R332" i="6"/>
  <c r="R329" i="6"/>
  <c r="R335" i="6"/>
  <c r="R298" i="6"/>
  <c r="S380" i="6"/>
  <c r="R468" i="6"/>
  <c r="R104" i="6"/>
  <c r="R155" i="6"/>
  <c r="R267" i="6"/>
  <c r="S60" i="6"/>
  <c r="R270" i="6"/>
  <c r="R501" i="6"/>
  <c r="R485" i="6"/>
  <c r="R404" i="6"/>
  <c r="V413" i="6" l="1"/>
  <c r="V229" i="6"/>
  <c r="V119" i="6"/>
  <c r="W196" i="6"/>
  <c r="W97" i="6"/>
  <c r="W165" i="6"/>
  <c r="W374" i="6"/>
  <c r="W204" i="6"/>
  <c r="V254" i="6"/>
  <c r="W38" i="6"/>
  <c r="W192" i="6"/>
  <c r="W90" i="6"/>
  <c r="W322" i="6"/>
  <c r="W12" i="6"/>
  <c r="W72" i="6"/>
  <c r="V281" i="6"/>
  <c r="V98" i="6"/>
  <c r="V223" i="6"/>
  <c r="V375" i="6"/>
  <c r="V321" i="6"/>
  <c r="W328" i="6"/>
  <c r="W30" i="6"/>
  <c r="W238" i="6"/>
  <c r="W58" i="6"/>
  <c r="W378" i="6"/>
  <c r="V80" i="6"/>
  <c r="V67" i="6"/>
  <c r="V299" i="6"/>
  <c r="W50" i="6"/>
  <c r="W133" i="6"/>
  <c r="W86" i="6"/>
  <c r="W381" i="6"/>
  <c r="W66" i="6"/>
  <c r="V475" i="6"/>
  <c r="V248" i="6"/>
  <c r="V198" i="6"/>
  <c r="V428" i="6"/>
  <c r="V267" i="6"/>
  <c r="V450" i="6"/>
  <c r="W403" i="6"/>
  <c r="W56" i="6"/>
  <c r="W318" i="6"/>
  <c r="W37" i="6"/>
  <c r="V485" i="6"/>
  <c r="V504" i="6"/>
  <c r="V194" i="6"/>
  <c r="V9" i="6"/>
  <c r="W28" i="6"/>
  <c r="W106" i="6"/>
  <c r="W150" i="6"/>
  <c r="W342" i="6"/>
  <c r="W163" i="6"/>
  <c r="V219" i="6"/>
  <c r="V347" i="6"/>
  <c r="V336" i="6"/>
  <c r="V83" i="6"/>
  <c r="V422" i="6"/>
  <c r="V135" i="6"/>
  <c r="V179" i="6"/>
  <c r="V311" i="6"/>
  <c r="V476" i="6"/>
  <c r="V108" i="6"/>
  <c r="V292" i="6"/>
  <c r="V371" i="6"/>
  <c r="V351" i="6"/>
  <c r="V411" i="6"/>
  <c r="V264" i="6"/>
  <c r="V417" i="6"/>
  <c r="V317" i="6"/>
  <c r="V415" i="6"/>
  <c r="V392" i="6"/>
  <c r="V497" i="6"/>
  <c r="V13" i="6"/>
  <c r="V439" i="6"/>
  <c r="V437" i="6"/>
  <c r="V438" i="6"/>
  <c r="V175" i="6"/>
  <c r="V261" i="6"/>
  <c r="V126" i="6"/>
  <c r="V252" i="6"/>
  <c r="V295" i="6"/>
  <c r="V297" i="6"/>
  <c r="V230" i="6"/>
  <c r="V300" i="6"/>
  <c r="V169" i="6"/>
  <c r="V484" i="6"/>
  <c r="V423" i="6"/>
  <c r="W3" i="6"/>
  <c r="W78" i="6"/>
  <c r="W20" i="6"/>
  <c r="W327" i="6"/>
  <c r="W61" i="6"/>
  <c r="V104" i="6"/>
  <c r="W247" i="6"/>
  <c r="W44" i="6"/>
  <c r="W94" i="6"/>
  <c r="W320" i="6"/>
  <c r="W391" i="6"/>
  <c r="W176" i="6"/>
  <c r="V210" i="6"/>
  <c r="V240" i="6"/>
  <c r="V62" i="6"/>
  <c r="V429" i="6"/>
  <c r="V131" i="6"/>
  <c r="W29" i="6"/>
  <c r="W112" i="6"/>
  <c r="W89" i="6"/>
  <c r="W189" i="6"/>
  <c r="V218" i="6"/>
  <c r="V47" i="6"/>
  <c r="V388" i="6"/>
  <c r="W442" i="6"/>
  <c r="W31" i="6"/>
  <c r="W338" i="6"/>
  <c r="W88" i="6"/>
  <c r="W60" i="6"/>
  <c r="V431" i="6"/>
  <c r="V128" i="6"/>
  <c r="V421" i="6"/>
  <c r="V368" i="6"/>
  <c r="V284" i="6"/>
  <c r="W54" i="6"/>
  <c r="W158" i="6"/>
  <c r="W323" i="6"/>
  <c r="W157" i="6"/>
  <c r="W73" i="6"/>
  <c r="V35" i="6"/>
  <c r="V436" i="6"/>
  <c r="V143" i="6"/>
  <c r="V367" i="6"/>
  <c r="W395" i="6"/>
  <c r="W100" i="6"/>
  <c r="W365" i="6"/>
  <c r="W161" i="6"/>
  <c r="V457" i="6"/>
  <c r="V191" i="6"/>
  <c r="V253" i="6"/>
  <c r="V441" i="6"/>
  <c r="V276" i="6"/>
  <c r="V214" i="6"/>
  <c r="V479" i="6"/>
  <c r="V147" i="6"/>
  <c r="V222" i="6"/>
  <c r="V459" i="6"/>
  <c r="V412" i="6"/>
  <c r="V141" i="6"/>
  <c r="V2" i="6"/>
  <c r="V350" i="6"/>
  <c r="V471" i="6"/>
  <c r="V5" i="6"/>
  <c r="V34" i="6"/>
  <c r="V501" i="6"/>
  <c r="V503" i="6"/>
  <c r="V463" i="6"/>
  <c r="V343" i="6"/>
  <c r="V277" i="6"/>
  <c r="V174" i="6"/>
  <c r="V352" i="6"/>
  <c r="V456" i="6"/>
  <c r="V134" i="6"/>
  <c r="V481" i="6"/>
  <c r="V71" i="6"/>
  <c r="V216" i="6"/>
  <c r="V310" i="6"/>
  <c r="V215" i="6"/>
  <c r="V173" i="6"/>
  <c r="V110" i="6"/>
  <c r="V77" i="6"/>
  <c r="V482" i="6"/>
  <c r="W399" i="6"/>
  <c r="W355" i="6"/>
  <c r="W124" i="6"/>
  <c r="W271" i="6"/>
  <c r="W319" i="6"/>
  <c r="V507" i="6"/>
  <c r="V43" i="6"/>
  <c r="V393" i="6"/>
  <c r="W138" i="6"/>
  <c r="W36" i="6"/>
  <c r="W92" i="6"/>
  <c r="W369" i="6"/>
  <c r="W65" i="6"/>
  <c r="V207" i="6"/>
  <c r="V414" i="6"/>
  <c r="V21" i="6"/>
  <c r="V332" i="6"/>
  <c r="V211" i="6"/>
  <c r="W440" i="6"/>
  <c r="W115" i="6"/>
  <c r="W370" i="6"/>
  <c r="W188" i="6"/>
  <c r="W19" i="6"/>
  <c r="V452" i="6"/>
  <c r="V96" i="6"/>
  <c r="W185" i="6"/>
  <c r="W166" i="6"/>
  <c r="W325" i="6"/>
  <c r="W197" i="6"/>
  <c r="W200" i="6"/>
  <c r="V217" i="6"/>
  <c r="V405" i="6"/>
  <c r="V358" i="6"/>
  <c r="V287" i="6"/>
  <c r="V181" i="6"/>
  <c r="V182" i="6"/>
  <c r="W156" i="6"/>
  <c r="W76" i="6"/>
  <c r="W41" i="6"/>
  <c r="W142" i="6"/>
  <c r="W383" i="6"/>
  <c r="V294" i="6"/>
  <c r="V289" i="6"/>
  <c r="V506" i="6"/>
  <c r="W42" i="6"/>
  <c r="W152" i="6"/>
  <c r="W234" i="6"/>
  <c r="W205" i="6"/>
  <c r="W144" i="6"/>
  <c r="V280" i="6"/>
  <c r="V339" i="6"/>
  <c r="V190" i="6"/>
  <c r="V396" i="6"/>
  <c r="V178" i="6"/>
  <c r="V279" i="6"/>
  <c r="V132" i="6"/>
  <c r="V275" i="6"/>
  <c r="V51" i="6"/>
  <c r="V354" i="6"/>
  <c r="V242" i="6"/>
  <c r="V496" i="6"/>
  <c r="V17" i="6"/>
  <c r="V256" i="6"/>
  <c r="V390" i="6"/>
  <c r="V408" i="6"/>
  <c r="V101" i="6"/>
  <c r="V293" i="6"/>
  <c r="V283" i="6"/>
  <c r="V302" i="6"/>
  <c r="V14" i="6"/>
  <c r="V168" i="6"/>
  <c r="V26" i="6"/>
  <c r="V6" i="6"/>
  <c r="V487" i="6"/>
  <c r="V59" i="6"/>
  <c r="V331" i="6"/>
  <c r="V430" i="6"/>
  <c r="V149" i="6"/>
  <c r="V25" i="6"/>
  <c r="V69" i="6"/>
  <c r="V435" i="6"/>
  <c r="V494" i="6"/>
  <c r="V137" i="6"/>
  <c r="V473" i="6"/>
  <c r="W7" i="6"/>
  <c r="W146" i="6"/>
  <c r="W170" i="6"/>
  <c r="W136" i="6"/>
  <c r="W27" i="6"/>
  <c r="V492" i="6"/>
  <c r="V363" i="6"/>
  <c r="V202" i="6"/>
  <c r="W315" i="6"/>
  <c r="W64" i="6"/>
  <c r="W40" i="6"/>
  <c r="W244" i="6"/>
  <c r="V402" i="6"/>
  <c r="V206" i="6"/>
  <c r="V443" i="6"/>
  <c r="V376" i="6"/>
  <c r="V461" i="6"/>
  <c r="W201" i="6"/>
  <c r="W324" i="6"/>
  <c r="W268" i="6"/>
  <c r="W171" i="6"/>
  <c r="V309" i="6"/>
  <c r="V445" i="6"/>
  <c r="V470" i="6"/>
  <c r="W209" i="6"/>
  <c r="W162" i="6"/>
  <c r="W153" i="6"/>
  <c r="W68" i="6"/>
  <c r="W4" i="6"/>
  <c r="V364" i="6"/>
  <c r="V70" i="6"/>
  <c r="V250" i="6"/>
  <c r="V401" i="6"/>
  <c r="V502" i="6"/>
  <c r="V111" i="6"/>
  <c r="W24" i="6"/>
  <c r="W154" i="6"/>
  <c r="W382" i="6"/>
  <c r="W81" i="6"/>
  <c r="W237" i="6"/>
  <c r="V258" i="6"/>
  <c r="V362" i="6"/>
  <c r="V416" i="6"/>
  <c r="W151" i="6"/>
  <c r="W164" i="6"/>
  <c r="W8" i="6"/>
  <c r="W23" i="6"/>
  <c r="W263" i="6"/>
  <c r="V155" i="6"/>
  <c r="V288" i="6"/>
  <c r="V114" i="6"/>
  <c r="V451" i="6"/>
  <c r="V469" i="6"/>
  <c r="V282" i="6"/>
  <c r="V356" i="6"/>
  <c r="V306" i="6"/>
  <c r="V360" i="6"/>
  <c r="V265" i="6"/>
  <c r="V426" i="6"/>
  <c r="V477" i="6"/>
  <c r="V274" i="6"/>
  <c r="V183" i="6"/>
  <c r="V462" i="6"/>
  <c r="V498" i="6"/>
  <c r="V394" i="6"/>
  <c r="V233" i="6"/>
  <c r="V260" i="6"/>
  <c r="V55" i="6"/>
  <c r="V398" i="6"/>
  <c r="V199" i="6"/>
  <c r="V116" i="6"/>
  <c r="V397" i="6"/>
  <c r="V366" i="6"/>
  <c r="V344" i="6"/>
  <c r="V243" i="6"/>
  <c r="V107" i="6"/>
  <c r="V387" i="6"/>
  <c r="V389" i="6"/>
  <c r="V486" i="6"/>
  <c r="V425" i="6"/>
  <c r="V385" i="6"/>
  <c r="V489" i="6"/>
  <c r="W251" i="6"/>
  <c r="V296" i="6"/>
  <c r="V305" i="6"/>
  <c r="W49" i="6"/>
  <c r="W84" i="6"/>
  <c r="W341" i="6"/>
  <c r="W334" i="6"/>
  <c r="W221" i="6"/>
  <c r="V345" i="6"/>
  <c r="V384" i="6"/>
  <c r="V266" i="6"/>
  <c r="W140" i="6"/>
  <c r="W16" i="6"/>
  <c r="W75" i="6"/>
  <c r="W45" i="6"/>
  <c r="V500" i="6"/>
  <c r="V433" i="6"/>
  <c r="V499" i="6"/>
  <c r="V22" i="6"/>
  <c r="V467" i="6"/>
  <c r="W255" i="6"/>
  <c r="W82" i="6"/>
  <c r="W145" i="6"/>
  <c r="W148" i="6"/>
  <c r="W15" i="6"/>
  <c r="V386" i="6"/>
  <c r="V453" i="6"/>
  <c r="V483" i="6"/>
  <c r="W11" i="6"/>
  <c r="W52" i="6"/>
  <c r="W432" i="6"/>
  <c r="W213" i="6"/>
  <c r="W180" i="6"/>
  <c r="V91" i="6"/>
  <c r="V87" i="6"/>
  <c r="V464" i="6"/>
  <c r="V286" i="6"/>
  <c r="V259" i="6"/>
  <c r="V455" i="6"/>
  <c r="W231" i="6"/>
  <c r="W130" i="6"/>
  <c r="W212" i="6"/>
  <c r="W434" i="6"/>
  <c r="W245" i="6"/>
  <c r="V48" i="6"/>
  <c r="V448" i="6"/>
  <c r="V410" i="6"/>
  <c r="W326" i="6"/>
  <c r="W127" i="6"/>
  <c r="W380" i="6"/>
  <c r="W85" i="6"/>
  <c r="W63" i="6"/>
  <c r="V125" i="6"/>
  <c r="V32" i="6"/>
  <c r="V113" i="6"/>
  <c r="V419" i="6"/>
  <c r="V465" i="6"/>
  <c r="V241" i="6"/>
  <c r="V278" i="6"/>
  <c r="V373" i="6"/>
  <c r="V406" i="6"/>
  <c r="V449" i="6"/>
  <c r="V262" i="6"/>
  <c r="V480" i="6"/>
  <c r="V493" i="6"/>
  <c r="V424" i="6"/>
  <c r="V488" i="6"/>
  <c r="V273" i="6"/>
  <c r="V340" i="6"/>
  <c r="V105" i="6"/>
  <c r="V466" i="6"/>
  <c r="V298" i="6"/>
  <c r="V427" i="6"/>
  <c r="V458" i="6"/>
  <c r="V491" i="6"/>
  <c r="V159" i="6"/>
  <c r="V407" i="6"/>
  <c r="V290" i="6"/>
  <c r="V227" i="6"/>
  <c r="V353" i="6"/>
  <c r="V120" i="6"/>
  <c r="V303" i="6"/>
  <c r="V460" i="6"/>
  <c r="V33" i="6"/>
  <c r="V74" i="6"/>
  <c r="V444" i="6"/>
  <c r="V10" i="6"/>
  <c r="V246" i="6"/>
  <c r="W349" i="6"/>
  <c r="W109" i="6"/>
  <c r="W337" i="6"/>
  <c r="W46" i="6"/>
  <c r="W39" i="6"/>
  <c r="V348" i="6"/>
  <c r="W257" i="6"/>
  <c r="V239" i="6"/>
  <c r="W446" i="6"/>
  <c r="W160" i="6"/>
  <c r="W314" i="6"/>
  <c r="W226" i="6"/>
  <c r="V409" i="6"/>
  <c r="V313" i="6"/>
  <c r="V312" i="6"/>
  <c r="V468" i="6"/>
  <c r="V447" i="6"/>
  <c r="W53" i="6"/>
  <c r="W57" i="6"/>
  <c r="W249" i="6"/>
  <c r="W220" i="6"/>
  <c r="W208" i="6"/>
  <c r="V203" i="6"/>
  <c r="V187" i="6"/>
  <c r="V359" i="6"/>
  <c r="W301" i="6"/>
  <c r="W103" i="6"/>
  <c r="W228" i="6"/>
  <c r="W316" i="6"/>
  <c r="W330" i="6"/>
  <c r="V122" i="6"/>
  <c r="V307" i="6"/>
  <c r="V272" i="6"/>
  <c r="V454" i="6"/>
  <c r="V377" i="6"/>
  <c r="V490" i="6"/>
  <c r="W269" i="6"/>
  <c r="W121" i="6"/>
  <c r="W79" i="6"/>
  <c r="W357" i="6"/>
  <c r="W167" i="6"/>
  <c r="V99" i="6"/>
  <c r="V172" i="6"/>
  <c r="V346" i="6"/>
  <c r="W193" i="6"/>
  <c r="W118" i="6"/>
  <c r="W184" i="6"/>
  <c r="W361" i="6"/>
  <c r="W225" i="6"/>
  <c r="V102" i="6"/>
  <c r="V472" i="6"/>
  <c r="V95" i="6"/>
  <c r="V93" i="6"/>
  <c r="V270" i="6"/>
  <c r="V186" i="6"/>
  <c r="V291" i="6"/>
  <c r="V505" i="6"/>
  <c r="V195" i="6"/>
  <c r="V400" i="6"/>
  <c r="V232" i="6"/>
  <c r="V474" i="6"/>
  <c r="V335" i="6"/>
  <c r="V123" i="6"/>
  <c r="V333" i="6"/>
  <c r="V495" i="6"/>
  <c r="V236" i="6"/>
  <c r="V117" i="6"/>
  <c r="V18" i="6"/>
  <c r="V308" i="6"/>
  <c r="V379" i="6"/>
  <c r="V372" i="6"/>
  <c r="V478" i="6"/>
  <c r="V418" i="6"/>
  <c r="V235" i="6"/>
  <c r="V177" i="6"/>
  <c r="V129" i="6"/>
  <c r="V304" i="6"/>
  <c r="V404" i="6"/>
  <c r="V285" i="6"/>
  <c r="V420" i="6"/>
  <c r="V139" i="6"/>
  <c r="V329" i="6"/>
  <c r="V224" i="6"/>
  <c r="T115" i="6"/>
  <c r="S379" i="6"/>
  <c r="S17" i="6"/>
  <c r="S372" i="6"/>
  <c r="S117" i="6"/>
  <c r="S498" i="6"/>
  <c r="S406" i="6"/>
  <c r="S490" i="6"/>
  <c r="S310" i="6"/>
  <c r="T221" i="6"/>
  <c r="T8" i="6"/>
  <c r="T220" i="6"/>
  <c r="T170" i="6"/>
  <c r="T160" i="6"/>
  <c r="S447" i="6"/>
  <c r="S216" i="6"/>
  <c r="S331" i="6"/>
  <c r="T234" i="6"/>
  <c r="S178" i="6"/>
  <c r="S96" i="6"/>
  <c r="T208" i="6"/>
  <c r="S313" i="6"/>
  <c r="S14" i="6"/>
  <c r="S495" i="6"/>
  <c r="S267" i="6"/>
  <c r="S34" i="6"/>
  <c r="S418" i="6"/>
  <c r="S356" i="6"/>
  <c r="T341" i="6"/>
  <c r="S227" i="6"/>
  <c r="S456" i="6"/>
  <c r="T106" i="6"/>
  <c r="S423" i="6"/>
  <c r="T205" i="6"/>
  <c r="S207" i="6"/>
  <c r="T19" i="6"/>
  <c r="S487" i="6"/>
  <c r="T44" i="6"/>
  <c r="S470" i="6"/>
  <c r="S439" i="6"/>
  <c r="T46" i="6"/>
  <c r="S489" i="6"/>
  <c r="T319" i="6"/>
  <c r="S411" i="6"/>
  <c r="S187" i="6"/>
  <c r="S433" i="6"/>
  <c r="S274" i="6"/>
  <c r="T209" i="6"/>
  <c r="S452" i="6"/>
  <c r="T251" i="6"/>
  <c r="S107" i="6"/>
  <c r="S292" i="6"/>
  <c r="T226" i="6"/>
  <c r="T189" i="6"/>
  <c r="S129" i="6"/>
  <c r="S410" i="6"/>
  <c r="T56" i="6"/>
  <c r="T228" i="6"/>
  <c r="S102" i="6"/>
  <c r="T121" i="6"/>
  <c r="S110" i="6"/>
  <c r="S239" i="6"/>
  <c r="T36" i="6"/>
  <c r="T249" i="6"/>
  <c r="S393" i="6"/>
  <c r="S253" i="6"/>
  <c r="T225" i="6"/>
  <c r="S384" i="6"/>
  <c r="S500" i="6"/>
  <c r="T63" i="6"/>
  <c r="S241" i="6"/>
  <c r="S414" i="6"/>
  <c r="T361" i="6"/>
  <c r="T263" i="6"/>
  <c r="T318" i="6"/>
  <c r="S496" i="6"/>
  <c r="S448" i="6"/>
  <c r="S246" i="6"/>
  <c r="S443" i="6"/>
  <c r="T326" i="6"/>
  <c r="S21" i="6"/>
  <c r="S98" i="6"/>
  <c r="S22" i="6"/>
  <c r="S159" i="6"/>
  <c r="S385" i="6"/>
  <c r="T73" i="6"/>
  <c r="T327" i="6"/>
  <c r="S6" i="6"/>
  <c r="S438" i="6"/>
  <c r="S467" i="6"/>
  <c r="T245" i="6"/>
  <c r="S155" i="6"/>
  <c r="S459" i="6"/>
  <c r="S290" i="6"/>
  <c r="T204" i="6"/>
  <c r="T197" i="6"/>
  <c r="T78" i="6"/>
  <c r="S198" i="6"/>
  <c r="T269" i="6"/>
  <c r="S340" i="6"/>
  <c r="S506" i="6"/>
  <c r="S291" i="6"/>
  <c r="S354" i="6"/>
  <c r="S397" i="6"/>
  <c r="S311" i="6"/>
  <c r="T31" i="6"/>
  <c r="S10" i="6"/>
  <c r="S481" i="6"/>
  <c r="T382" i="6"/>
  <c r="T97" i="6"/>
  <c r="S179" i="6"/>
  <c r="T257" i="6"/>
  <c r="T57" i="6"/>
  <c r="S312" i="6"/>
  <c r="S183" i="6"/>
  <c r="T89" i="6"/>
  <c r="T23" i="6"/>
  <c r="S5" i="6"/>
  <c r="S398" i="6"/>
  <c r="T196" i="6"/>
  <c r="T52" i="6"/>
  <c r="S449" i="6"/>
  <c r="T154" i="6"/>
  <c r="S471" i="6"/>
  <c r="S135" i="6"/>
  <c r="T152" i="6"/>
  <c r="T150" i="6"/>
  <c r="S441" i="6"/>
  <c r="S366" i="6"/>
  <c r="S422" i="6"/>
  <c r="S93" i="6"/>
  <c r="S417" i="6"/>
  <c r="S32" i="6"/>
  <c r="S402" i="6"/>
  <c r="T124" i="6"/>
  <c r="S254" i="6"/>
  <c r="S368" i="6"/>
  <c r="S77" i="6"/>
  <c r="S289" i="6"/>
  <c r="S344" i="6"/>
  <c r="S474" i="6"/>
  <c r="S426" i="6"/>
  <c r="S407" i="6"/>
  <c r="T157" i="6"/>
  <c r="S222" i="6"/>
  <c r="S503" i="6"/>
  <c r="S421" i="6"/>
  <c r="T301" i="6"/>
  <c r="S351" i="6"/>
  <c r="S175" i="6"/>
  <c r="S203" i="6"/>
  <c r="T176" i="6"/>
  <c r="S468" i="6"/>
  <c r="S458" i="6"/>
  <c r="T338" i="6"/>
  <c r="T90" i="6"/>
  <c r="T434" i="6"/>
  <c r="S375" i="6"/>
  <c r="S277" i="6"/>
  <c r="S131" i="6"/>
  <c r="T58" i="6"/>
  <c r="T188" i="6"/>
  <c r="S223" i="6"/>
  <c r="T334" i="6"/>
  <c r="T349" i="6"/>
  <c r="S304" i="6"/>
  <c r="S168" i="6"/>
  <c r="S70" i="6"/>
  <c r="S282" i="6"/>
  <c r="T201" i="6"/>
  <c r="T357" i="6"/>
  <c r="S224" i="6"/>
  <c r="T380" i="6"/>
  <c r="S485" i="6"/>
  <c r="S317" i="6"/>
  <c r="S270" i="6"/>
  <c r="S288" i="6"/>
  <c r="S137" i="6"/>
  <c r="T130" i="6"/>
  <c r="S336" i="6"/>
  <c r="S482" i="6"/>
  <c r="S240" i="6"/>
  <c r="S445" i="6"/>
  <c r="T50" i="6"/>
  <c r="S437" i="6"/>
  <c r="T118" i="6"/>
  <c r="S477" i="6"/>
  <c r="S415" i="6"/>
  <c r="S373" i="6"/>
  <c r="T315" i="6"/>
  <c r="T103" i="6"/>
  <c r="S266" i="6"/>
  <c r="S409" i="6"/>
  <c r="S285" i="6"/>
  <c r="S210" i="6"/>
  <c r="T45" i="6"/>
  <c r="S256" i="6"/>
  <c r="S469" i="6"/>
  <c r="S343" i="6"/>
  <c r="T72" i="6"/>
  <c r="S87" i="6"/>
  <c r="T37" i="6"/>
  <c r="S321" i="6"/>
  <c r="S206" i="6"/>
  <c r="S401" i="6"/>
  <c r="S308" i="6"/>
  <c r="S371" i="6"/>
  <c r="T314" i="6"/>
  <c r="S455" i="6"/>
  <c r="T138" i="6"/>
  <c r="S502" i="6"/>
  <c r="S128" i="6"/>
  <c r="S190" i="6"/>
  <c r="T395" i="6"/>
  <c r="S425" i="6"/>
  <c r="T40" i="6"/>
  <c r="T133" i="6"/>
  <c r="S352" i="6"/>
  <c r="T7" i="6"/>
  <c r="S120" i="6"/>
  <c r="S35" i="6"/>
  <c r="S358" i="6"/>
  <c r="T82" i="6"/>
  <c r="S408" i="6"/>
  <c r="S9" i="6"/>
  <c r="S424" i="6"/>
  <c r="S2" i="6"/>
  <c r="T255" i="6"/>
  <c r="S360" i="6"/>
  <c r="S462" i="6"/>
  <c r="T146" i="6"/>
  <c r="S95" i="6"/>
  <c r="S293" i="6"/>
  <c r="S177" i="6"/>
  <c r="S232" i="6"/>
  <c r="T28" i="6"/>
  <c r="S125" i="6"/>
  <c r="S295" i="6"/>
  <c r="S265" i="6"/>
  <c r="S488" i="6"/>
  <c r="S416" i="6"/>
  <c r="T76" i="6"/>
  <c r="S367" i="6"/>
  <c r="S250" i="6"/>
  <c r="S413" i="6"/>
  <c r="S363" i="6"/>
  <c r="T60" i="6"/>
  <c r="T180" i="6"/>
  <c r="S339" i="6"/>
  <c r="S273" i="6"/>
  <c r="S139" i="6"/>
  <c r="T231" i="6"/>
  <c r="S460" i="6"/>
  <c r="T61" i="6"/>
  <c r="S214" i="6"/>
  <c r="S141" i="6"/>
  <c r="S463" i="6"/>
  <c r="T237" i="6"/>
  <c r="S300" i="6"/>
  <c r="S394" i="6"/>
  <c r="S493" i="6"/>
  <c r="S104" i="6"/>
  <c r="S332" i="6"/>
  <c r="S26" i="6"/>
  <c r="S333" i="6"/>
  <c r="T161" i="6"/>
  <c r="S450" i="6"/>
  <c r="S504" i="6"/>
  <c r="S412" i="6"/>
  <c r="T54" i="6"/>
  <c r="T383" i="6"/>
  <c r="S466" i="6"/>
  <c r="T12" i="6"/>
  <c r="S186" i="6"/>
  <c r="S69" i="6"/>
  <c r="T440" i="6"/>
  <c r="S476" i="6"/>
  <c r="T49" i="6"/>
  <c r="T370" i="6"/>
  <c r="S199" i="6"/>
  <c r="T320" i="6"/>
  <c r="T140" i="6"/>
  <c r="S83" i="6"/>
  <c r="S431" i="6"/>
  <c r="S346" i="6"/>
  <c r="T374" i="6"/>
  <c r="T403" i="6"/>
  <c r="S420" i="6"/>
  <c r="S297" i="6"/>
  <c r="S181" i="6"/>
  <c r="S275" i="6"/>
  <c r="S499" i="6"/>
  <c r="S298" i="6"/>
  <c r="T30" i="6"/>
  <c r="T127" i="6"/>
  <c r="T328" i="6"/>
  <c r="S252" i="6"/>
  <c r="S444" i="6"/>
  <c r="T64" i="6"/>
  <c r="S113" i="6"/>
  <c r="T38" i="6"/>
  <c r="S105" i="6"/>
  <c r="S501" i="6"/>
  <c r="S219" i="6"/>
  <c r="T213" i="6"/>
  <c r="S48" i="6"/>
  <c r="S259" i="6"/>
  <c r="S494" i="6"/>
  <c r="S348" i="6"/>
  <c r="S392" i="6"/>
  <c r="S388" i="6"/>
  <c r="S303" i="6"/>
  <c r="T100" i="6"/>
  <c r="S387" i="6"/>
  <c r="T144" i="6"/>
  <c r="S497" i="6"/>
  <c r="T442" i="6"/>
  <c r="S62" i="6"/>
  <c r="T212" i="6"/>
  <c r="S74" i="6"/>
  <c r="T84" i="6"/>
  <c r="T247" i="6"/>
  <c r="S299" i="6"/>
  <c r="S280" i="6"/>
  <c r="S479" i="6"/>
  <c r="S396" i="6"/>
  <c r="S302" i="6"/>
  <c r="S218" i="6"/>
  <c r="S149" i="6"/>
  <c r="S329" i="6"/>
  <c r="S242" i="6"/>
  <c r="T365" i="6"/>
  <c r="T193" i="6"/>
  <c r="S364" i="6"/>
  <c r="T148" i="6"/>
  <c r="S134" i="6"/>
  <c r="S306" i="6"/>
  <c r="S116" i="6"/>
  <c r="T164" i="6"/>
  <c r="S279" i="6"/>
  <c r="S429" i="6"/>
  <c r="T432" i="6"/>
  <c r="T156" i="6"/>
  <c r="T192" i="6"/>
  <c r="S233" i="6"/>
  <c r="S215" i="6"/>
  <c r="S505" i="6"/>
  <c r="T391" i="6"/>
  <c r="T92" i="6"/>
  <c r="S51" i="6"/>
  <c r="S309" i="6"/>
  <c r="S353" i="6"/>
  <c r="S174" i="6"/>
  <c r="S211" i="6"/>
  <c r="T151" i="6"/>
  <c r="S436" i="6"/>
  <c r="T323" i="6"/>
  <c r="S126" i="6"/>
  <c r="S286" i="6"/>
  <c r="T86" i="6"/>
  <c r="T153" i="6"/>
  <c r="S111" i="6"/>
  <c r="S473" i="6"/>
  <c r="T316" i="6"/>
  <c r="T79" i="6"/>
  <c r="S359" i="6"/>
  <c r="S194" i="6"/>
  <c r="S101" i="6"/>
  <c r="T11" i="6"/>
  <c r="S59" i="6"/>
  <c r="T109" i="6"/>
  <c r="T65" i="6"/>
  <c r="T158" i="6"/>
  <c r="T184" i="6"/>
  <c r="S461" i="6"/>
  <c r="S278" i="6"/>
  <c r="S428" i="6"/>
  <c r="S91" i="6"/>
  <c r="S122" i="6"/>
  <c r="S390" i="6"/>
  <c r="S33" i="6"/>
  <c r="T39" i="6"/>
  <c r="S143" i="6"/>
  <c r="T94" i="6"/>
  <c r="T171" i="6"/>
  <c r="S386" i="6"/>
  <c r="S287" i="6"/>
  <c r="T75" i="6"/>
  <c r="S347" i="6"/>
  <c r="T145" i="6"/>
  <c r="T163" i="6"/>
  <c r="S80" i="6"/>
  <c r="T42" i="6"/>
  <c r="T322" i="6"/>
  <c r="S67" i="6"/>
  <c r="S99" i="6"/>
  <c r="S191" i="6"/>
  <c r="T325" i="6"/>
  <c r="S217" i="6"/>
  <c r="T29" i="6"/>
  <c r="S123" i="6"/>
  <c r="S483" i="6"/>
  <c r="S264" i="6"/>
  <c r="T81" i="6"/>
  <c r="S182" i="6"/>
  <c r="S230" i="6"/>
  <c r="S47" i="6"/>
  <c r="S484" i="6"/>
  <c r="S229" i="6"/>
  <c r="S404" i="6"/>
  <c r="T330" i="6"/>
  <c r="T271" i="6"/>
  <c r="S132" i="6"/>
  <c r="T381" i="6"/>
  <c r="T142" i="6"/>
  <c r="T399" i="6"/>
  <c r="S464" i="6"/>
  <c r="T342" i="6"/>
  <c r="T27" i="6"/>
  <c r="T337" i="6"/>
  <c r="S169" i="6"/>
  <c r="S276" i="6"/>
  <c r="S262" i="6"/>
  <c r="S507" i="6"/>
  <c r="S248" i="6"/>
  <c r="T68" i="6"/>
  <c r="S283" i="6"/>
  <c r="S147" i="6"/>
  <c r="S195" i="6"/>
  <c r="T238" i="6"/>
  <c r="S119" i="6"/>
  <c r="T15" i="6"/>
  <c r="S243" i="6"/>
  <c r="T200" i="6"/>
  <c r="T4" i="6"/>
  <c r="T166" i="6"/>
  <c r="T324" i="6"/>
  <c r="S419" i="6"/>
  <c r="S491" i="6"/>
  <c r="S389" i="6"/>
  <c r="T369" i="6"/>
  <c r="S284" i="6"/>
  <c r="S427" i="6"/>
  <c r="T24" i="6"/>
  <c r="S376" i="6"/>
  <c r="S377" i="6"/>
  <c r="S430" i="6"/>
  <c r="S18" i="6"/>
  <c r="S451" i="6"/>
  <c r="T136" i="6"/>
  <c r="T185" i="6"/>
  <c r="S258" i="6"/>
  <c r="T85" i="6"/>
  <c r="S25" i="6"/>
  <c r="S235" i="6"/>
  <c r="S281" i="6"/>
  <c r="T66" i="6"/>
  <c r="S350" i="6"/>
  <c r="S478" i="6"/>
  <c r="T165" i="6"/>
  <c r="S202" i="6"/>
  <c r="S486" i="6"/>
  <c r="S345" i="6"/>
  <c r="S405" i="6"/>
  <c r="T355" i="6"/>
  <c r="T112" i="6"/>
  <c r="S400" i="6"/>
  <c r="S335" i="6"/>
  <c r="T446" i="6"/>
  <c r="S435" i="6"/>
  <c r="S71" i="6"/>
  <c r="S114" i="6"/>
  <c r="S307" i="6"/>
  <c r="S465" i="6"/>
  <c r="T16" i="6"/>
  <c r="S55" i="6"/>
  <c r="S453" i="6"/>
  <c r="S13" i="6"/>
  <c r="T53" i="6"/>
  <c r="S172" i="6"/>
  <c r="S457" i="6"/>
  <c r="S173" i="6"/>
  <c r="S294" i="6"/>
  <c r="S43" i="6"/>
  <c r="S236" i="6"/>
  <c r="T41" i="6"/>
  <c r="S454" i="6"/>
  <c r="S296" i="6"/>
  <c r="S472" i="6"/>
  <c r="T268" i="6"/>
  <c r="S108" i="6"/>
  <c r="T20" i="6"/>
  <c r="S475" i="6"/>
  <c r="S305" i="6"/>
  <c r="S480" i="6"/>
  <c r="S261" i="6"/>
  <c r="T167" i="6"/>
  <c r="T88" i="6"/>
  <c r="T378" i="6"/>
  <c r="T162" i="6"/>
  <c r="S492" i="6"/>
  <c r="S272" i="6"/>
  <c r="S362" i="6"/>
  <c r="T244" i="6"/>
  <c r="T3" i="6"/>
  <c r="S260" i="6"/>
  <c r="W413" i="6" l="1"/>
  <c r="W333" i="6"/>
  <c r="W139" i="6"/>
  <c r="W177" i="6"/>
  <c r="W308" i="6"/>
  <c r="W123" i="6"/>
  <c r="W505" i="6"/>
  <c r="W472" i="6"/>
  <c r="X193" i="6"/>
  <c r="Y193" i="6" s="1"/>
  <c r="AA193" i="6" s="1"/>
  <c r="G193" i="3" s="1"/>
  <c r="X79" i="6"/>
  <c r="Y79" i="6" s="1"/>
  <c r="AA79" i="6" s="1"/>
  <c r="W272" i="6"/>
  <c r="X103" i="6"/>
  <c r="Y103" i="6" s="1"/>
  <c r="AA103" i="6" s="1"/>
  <c r="X220" i="6"/>
  <c r="Y220" i="6" s="1"/>
  <c r="AA220" i="6" s="1"/>
  <c r="W312" i="6"/>
  <c r="X446" i="6"/>
  <c r="X337" i="6"/>
  <c r="Y337" i="6" s="1"/>
  <c r="AA337" i="6" s="1"/>
  <c r="G337" i="3" s="1"/>
  <c r="W74" i="6"/>
  <c r="W227" i="6"/>
  <c r="W427" i="6"/>
  <c r="W488" i="6"/>
  <c r="W406" i="6"/>
  <c r="W113" i="6"/>
  <c r="X127" i="6"/>
  <c r="Y127" i="6" s="1"/>
  <c r="AA127" i="6" s="1"/>
  <c r="G127" i="3" s="1"/>
  <c r="X434" i="6"/>
  <c r="Y434" i="6" s="1"/>
  <c r="AA434" i="6" s="1"/>
  <c r="G434" i="3" s="1"/>
  <c r="W286" i="6"/>
  <c r="X432" i="6"/>
  <c r="Y432" i="6" s="1"/>
  <c r="AA432" i="6" s="1"/>
  <c r="X15" i="6"/>
  <c r="Y15" i="6" s="1"/>
  <c r="AA15" i="6" s="1"/>
  <c r="W22" i="6"/>
  <c r="X16" i="6"/>
  <c r="Y16" i="6" s="1"/>
  <c r="AA16" i="6" s="1"/>
  <c r="X334" i="6"/>
  <c r="Y334" i="6" s="1"/>
  <c r="AA334" i="6" s="1"/>
  <c r="X251" i="6"/>
  <c r="Y251" i="6" s="1"/>
  <c r="AA251" i="6" s="1"/>
  <c r="W387" i="6"/>
  <c r="W116" i="6"/>
  <c r="W394" i="6"/>
  <c r="W426" i="6"/>
  <c r="W469" i="6"/>
  <c r="X23" i="6"/>
  <c r="Y23" i="6" s="1"/>
  <c r="AA23" i="6" s="1"/>
  <c r="W258" i="6"/>
  <c r="W111" i="6"/>
  <c r="X4" i="6"/>
  <c r="Y4" i="6" s="1"/>
  <c r="AA4" i="6" s="1"/>
  <c r="W445" i="6"/>
  <c r="W461" i="6"/>
  <c r="X40" i="6"/>
  <c r="Y40" i="6" s="1"/>
  <c r="AA40" i="6" s="1"/>
  <c r="X27" i="6"/>
  <c r="Y27" i="6" s="1"/>
  <c r="AA27" i="6" s="1"/>
  <c r="W137" i="6"/>
  <c r="W430" i="6"/>
  <c r="W168" i="6"/>
  <c r="W408" i="6"/>
  <c r="W354" i="6"/>
  <c r="W396" i="6"/>
  <c r="X234" i="6"/>
  <c r="Y234" i="6" s="1"/>
  <c r="AA234" i="6" s="1"/>
  <c r="X383" i="6"/>
  <c r="Y383" i="6" s="1"/>
  <c r="AA383" i="6" s="1"/>
  <c r="G383" i="3" s="1"/>
  <c r="W181" i="6"/>
  <c r="X197" i="6"/>
  <c r="Y197" i="6" s="1"/>
  <c r="AA197" i="6" s="1"/>
  <c r="X19" i="6"/>
  <c r="Y19" i="6" s="1"/>
  <c r="AA19" i="6" s="1"/>
  <c r="W332" i="6"/>
  <c r="X92" i="6"/>
  <c r="Y92" i="6" s="1"/>
  <c r="AA92" i="6" s="1"/>
  <c r="G92" i="3" s="1"/>
  <c r="X319" i="6"/>
  <c r="Y319" i="6" s="1"/>
  <c r="AA319" i="6" s="1"/>
  <c r="G319" i="3" s="1"/>
  <c r="W77" i="6"/>
  <c r="W71" i="6"/>
  <c r="W277" i="6"/>
  <c r="W5" i="6"/>
  <c r="W459" i="6"/>
  <c r="W441" i="6"/>
  <c r="X100" i="6"/>
  <c r="W368" i="6"/>
  <c r="X338" i="6"/>
  <c r="Y338" i="6" s="1"/>
  <c r="AA338" i="6" s="1"/>
  <c r="G338" i="3" s="1"/>
  <c r="X189" i="6"/>
  <c r="Y189" i="6" s="1"/>
  <c r="AA189" i="6" s="1"/>
  <c r="G189" i="3" s="1"/>
  <c r="W429" i="6"/>
  <c r="X320" i="6"/>
  <c r="Y320" i="6" s="1"/>
  <c r="AA320" i="6" s="1"/>
  <c r="X327" i="6"/>
  <c r="Y327" i="6" s="1"/>
  <c r="AA327" i="6" s="1"/>
  <c r="W169" i="6"/>
  <c r="W126" i="6"/>
  <c r="W13" i="6"/>
  <c r="W264" i="6"/>
  <c r="W476" i="6"/>
  <c r="W336" i="6"/>
  <c r="X106" i="6"/>
  <c r="Y106" i="6" s="1"/>
  <c r="AA106" i="6" s="1"/>
  <c r="X37" i="6"/>
  <c r="W428" i="6"/>
  <c r="X86" i="6"/>
  <c r="Y86" i="6" s="1"/>
  <c r="AA86" i="6" s="1"/>
  <c r="G86" i="3" s="1"/>
  <c r="X378" i="6"/>
  <c r="Y378" i="6" s="1"/>
  <c r="AA378" i="6" s="1"/>
  <c r="W375" i="6"/>
  <c r="X322" i="6"/>
  <c r="Y322" i="6" s="1"/>
  <c r="AA322" i="6" s="1"/>
  <c r="G322" i="3" s="1"/>
  <c r="X374" i="6"/>
  <c r="Y374" i="6" s="1"/>
  <c r="AA374" i="6" s="1"/>
  <c r="G374" i="3" s="1"/>
  <c r="W232" i="6"/>
  <c r="X73" i="6"/>
  <c r="W420" i="6"/>
  <c r="W235" i="6"/>
  <c r="W18" i="6"/>
  <c r="W335" i="6"/>
  <c r="W291" i="6"/>
  <c r="W102" i="6"/>
  <c r="W346" i="6"/>
  <c r="X121" i="6"/>
  <c r="Y121" i="6" s="1"/>
  <c r="AA121" i="6" s="1"/>
  <c r="W307" i="6"/>
  <c r="X301" i="6"/>
  <c r="Y301" i="6" s="1"/>
  <c r="AA301" i="6" s="1"/>
  <c r="X249" i="6"/>
  <c r="Y249" i="6" s="1"/>
  <c r="AA249" i="6" s="1"/>
  <c r="G249" i="3" s="1"/>
  <c r="W313" i="6"/>
  <c r="W239" i="6"/>
  <c r="X109" i="6"/>
  <c r="Y109" i="6" s="1"/>
  <c r="AA109" i="6" s="1"/>
  <c r="G109" i="3" s="1"/>
  <c r="W33" i="6"/>
  <c r="W290" i="6"/>
  <c r="W298" i="6"/>
  <c r="W424" i="6"/>
  <c r="W373" i="6"/>
  <c r="W32" i="6"/>
  <c r="X326" i="6"/>
  <c r="Y326" i="6" s="1"/>
  <c r="AA326" i="6" s="1"/>
  <c r="X212" i="6"/>
  <c r="Y212" i="6" s="1"/>
  <c r="AA212" i="6" s="1"/>
  <c r="W464" i="6"/>
  <c r="X52" i="6"/>
  <c r="Y52" i="6" s="1"/>
  <c r="AA52" i="6" s="1"/>
  <c r="X148" i="6"/>
  <c r="Y148" i="6" s="1"/>
  <c r="AA148" i="6" s="1"/>
  <c r="G148" i="3" s="1"/>
  <c r="W499" i="6"/>
  <c r="X140" i="6"/>
  <c r="Y140" i="6" s="1"/>
  <c r="AA140" i="6" s="1"/>
  <c r="X341" i="6"/>
  <c r="Y341" i="6" s="1"/>
  <c r="AA341" i="6" s="1"/>
  <c r="G341" i="3" s="1"/>
  <c r="W489" i="6"/>
  <c r="W107" i="6"/>
  <c r="W199" i="6"/>
  <c r="W498" i="6"/>
  <c r="W265" i="6"/>
  <c r="W451" i="6"/>
  <c r="X8" i="6"/>
  <c r="Y8" i="6" s="1"/>
  <c r="AA8" i="6" s="1"/>
  <c r="X237" i="6"/>
  <c r="Y237" i="6" s="1"/>
  <c r="AA237" i="6" s="1"/>
  <c r="G237" i="3" s="1"/>
  <c r="W502" i="6"/>
  <c r="X68" i="6"/>
  <c r="Y68" i="6" s="1"/>
  <c r="AA68" i="6" s="1"/>
  <c r="W309" i="6"/>
  <c r="W376" i="6"/>
  <c r="X64" i="6"/>
  <c r="X136" i="6"/>
  <c r="Y136" i="6" s="1"/>
  <c r="AA136" i="6" s="1"/>
  <c r="W494" i="6"/>
  <c r="W331" i="6"/>
  <c r="W14" i="6"/>
  <c r="W390" i="6"/>
  <c r="W51" i="6"/>
  <c r="W190" i="6"/>
  <c r="X152" i="6"/>
  <c r="Y152" i="6" s="1"/>
  <c r="AA152" i="6" s="1"/>
  <c r="G152" i="3" s="1"/>
  <c r="X142" i="6"/>
  <c r="Y142" i="6" s="1"/>
  <c r="AA142" i="6" s="1"/>
  <c r="W287" i="6"/>
  <c r="X325" i="6"/>
  <c r="Y325" i="6" s="1"/>
  <c r="AA325" i="6" s="1"/>
  <c r="G325" i="3" s="1"/>
  <c r="X188" i="6"/>
  <c r="W21" i="6"/>
  <c r="X36" i="6"/>
  <c r="Y36" i="6" s="1"/>
  <c r="AA36" i="6" s="1"/>
  <c r="G36" i="3" s="1"/>
  <c r="X271" i="6"/>
  <c r="Y271" i="6" s="1"/>
  <c r="AA271" i="6" s="1"/>
  <c r="W110" i="6"/>
  <c r="W481" i="6"/>
  <c r="W343" i="6"/>
  <c r="W471" i="6"/>
  <c r="W222" i="6"/>
  <c r="W253" i="6"/>
  <c r="X395" i="6"/>
  <c r="Y395" i="6" s="1"/>
  <c r="AA395" i="6" s="1"/>
  <c r="X157" i="6"/>
  <c r="Y157" i="6" s="1"/>
  <c r="AA157" i="6" s="1"/>
  <c r="W421" i="6"/>
  <c r="X31" i="6"/>
  <c r="Y31" i="6" s="1"/>
  <c r="AA31" i="6" s="1"/>
  <c r="G31" i="3" s="1"/>
  <c r="W62" i="6"/>
  <c r="X94" i="6"/>
  <c r="Y94" i="6" s="1"/>
  <c r="AA94" i="6" s="1"/>
  <c r="X20" i="6"/>
  <c r="Y20" i="6" s="1"/>
  <c r="AA20" i="6" s="1"/>
  <c r="W300" i="6"/>
  <c r="W261" i="6"/>
  <c r="W497" i="6"/>
  <c r="W411" i="6"/>
  <c r="W311" i="6"/>
  <c r="W347" i="6"/>
  <c r="X28" i="6"/>
  <c r="Y28" i="6" s="1"/>
  <c r="AA28" i="6" s="1"/>
  <c r="X318" i="6"/>
  <c r="Y318" i="6" s="1"/>
  <c r="AA318" i="6" s="1"/>
  <c r="G318" i="3" s="1"/>
  <c r="W198" i="6"/>
  <c r="X133" i="6"/>
  <c r="Y133" i="6" s="1"/>
  <c r="AA133" i="6" s="1"/>
  <c r="G133" i="3" s="1"/>
  <c r="X58" i="6"/>
  <c r="Y58" i="6" s="1"/>
  <c r="AA58" i="6" s="1"/>
  <c r="W223" i="6"/>
  <c r="X90" i="6"/>
  <c r="Y90" i="6" s="1"/>
  <c r="AA90" i="6" s="1"/>
  <c r="X165" i="6"/>
  <c r="Y165" i="6" s="1"/>
  <c r="AA165" i="6" s="1"/>
  <c r="W404" i="6"/>
  <c r="W329" i="6"/>
  <c r="W285" i="6"/>
  <c r="W418" i="6"/>
  <c r="W117" i="6"/>
  <c r="W474" i="6"/>
  <c r="W186" i="6"/>
  <c r="X225" i="6"/>
  <c r="Y225" i="6" s="1"/>
  <c r="AA225" i="6" s="1"/>
  <c r="W172" i="6"/>
  <c r="X269" i="6"/>
  <c r="Y269" i="6" s="1"/>
  <c r="AA269" i="6" s="1"/>
  <c r="W122" i="6"/>
  <c r="W359" i="6"/>
  <c r="X57" i="6"/>
  <c r="Y57" i="6" s="1"/>
  <c r="AA57" i="6" s="1"/>
  <c r="G57" i="3" s="1"/>
  <c r="W409" i="6"/>
  <c r="X257" i="6"/>
  <c r="Y257" i="6" s="1"/>
  <c r="AA257" i="6" s="1"/>
  <c r="X349" i="6"/>
  <c r="Y349" i="6" s="1"/>
  <c r="AA349" i="6" s="1"/>
  <c r="G349" i="3" s="1"/>
  <c r="W460" i="6"/>
  <c r="W407" i="6"/>
  <c r="W466" i="6"/>
  <c r="W493" i="6"/>
  <c r="W278" i="6"/>
  <c r="W125" i="6"/>
  <c r="W410" i="6"/>
  <c r="X130" i="6"/>
  <c r="Y130" i="6" s="1"/>
  <c r="AA130" i="6" s="1"/>
  <c r="G130" i="3" s="1"/>
  <c r="W87" i="6"/>
  <c r="X11" i="6"/>
  <c r="Y11" i="6" s="1"/>
  <c r="AA11" i="6" s="1"/>
  <c r="X145" i="6"/>
  <c r="Y145" i="6" s="1"/>
  <c r="AA145" i="6" s="1"/>
  <c r="W433" i="6"/>
  <c r="W266" i="6"/>
  <c r="X84" i="6"/>
  <c r="Y84" i="6" s="1"/>
  <c r="AA84" i="6" s="1"/>
  <c r="W385" i="6"/>
  <c r="W243" i="6"/>
  <c r="W398" i="6"/>
  <c r="W462" i="6"/>
  <c r="W360" i="6"/>
  <c r="W114" i="6"/>
  <c r="X164" i="6"/>
  <c r="Y164" i="6" s="1"/>
  <c r="AA164" i="6" s="1"/>
  <c r="G164" i="3" s="1"/>
  <c r="W401" i="6"/>
  <c r="X153" i="6"/>
  <c r="Y153" i="6" s="1"/>
  <c r="AA153" i="6" s="1"/>
  <c r="X171" i="6"/>
  <c r="Y171" i="6" s="1"/>
  <c r="AA171" i="6" s="1"/>
  <c r="W443" i="6"/>
  <c r="X315" i="6"/>
  <c r="Y315" i="6" s="1"/>
  <c r="AA315" i="6" s="1"/>
  <c r="X170" i="6"/>
  <c r="Y170" i="6" s="1"/>
  <c r="AA170" i="6" s="1"/>
  <c r="G170" i="3" s="1"/>
  <c r="W435" i="6"/>
  <c r="W59" i="6"/>
  <c r="W302" i="6"/>
  <c r="W256" i="6"/>
  <c r="W275" i="6"/>
  <c r="W339" i="6"/>
  <c r="X42" i="6"/>
  <c r="Y42" i="6" s="1"/>
  <c r="AA42" i="6" s="1"/>
  <c r="X41" i="6"/>
  <c r="Y41" i="6" s="1"/>
  <c r="AA41" i="6" s="1"/>
  <c r="G41" i="3" s="1"/>
  <c r="W358" i="6"/>
  <c r="X166" i="6"/>
  <c r="Y166" i="6" s="1"/>
  <c r="AA166" i="6" s="1"/>
  <c r="X370" i="6"/>
  <c r="Y370" i="6" s="1"/>
  <c r="AA370" i="6" s="1"/>
  <c r="G370" i="3" s="1"/>
  <c r="W414" i="6"/>
  <c r="X138" i="6"/>
  <c r="Y138" i="6" s="1"/>
  <c r="AA138" i="6" s="1"/>
  <c r="X124" i="6"/>
  <c r="Y124" i="6" s="1"/>
  <c r="AA124" i="6" s="1"/>
  <c r="G124" i="3" s="1"/>
  <c r="W173" i="6"/>
  <c r="W134" i="6"/>
  <c r="W463" i="6"/>
  <c r="W350" i="6"/>
  <c r="W147" i="6"/>
  <c r="W191" i="6"/>
  <c r="W367" i="6"/>
  <c r="X323" i="6"/>
  <c r="Y323" i="6" s="1"/>
  <c r="AA323" i="6" s="1"/>
  <c r="G323" i="3" s="1"/>
  <c r="W128" i="6"/>
  <c r="X442" i="6"/>
  <c r="Y442" i="6" s="1"/>
  <c r="AA442" i="6" s="1"/>
  <c r="X89" i="6"/>
  <c r="Y89" i="6" s="1"/>
  <c r="AA89" i="6" s="1"/>
  <c r="W240" i="6"/>
  <c r="X44" i="6"/>
  <c r="Y44" i="6" s="1"/>
  <c r="AA44" i="6" s="1"/>
  <c r="X78" i="6"/>
  <c r="Y78" i="6" s="1"/>
  <c r="AA78" i="6" s="1"/>
  <c r="W230" i="6"/>
  <c r="W175" i="6"/>
  <c r="W392" i="6"/>
  <c r="W351" i="6"/>
  <c r="W179" i="6"/>
  <c r="W219" i="6"/>
  <c r="W9" i="6"/>
  <c r="X56" i="6"/>
  <c r="Y56" i="6" s="1"/>
  <c r="AA56" i="6" s="1"/>
  <c r="W248" i="6"/>
  <c r="X50" i="6"/>
  <c r="Y50" i="6" s="1"/>
  <c r="AA50" i="6" s="1"/>
  <c r="X238" i="6"/>
  <c r="Y238" i="6" s="1"/>
  <c r="AA238" i="6" s="1"/>
  <c r="W98" i="6"/>
  <c r="X192" i="6"/>
  <c r="Y192" i="6" s="1"/>
  <c r="AA192" i="6" s="1"/>
  <c r="G192" i="3" s="1"/>
  <c r="X97" i="6"/>
  <c r="Y97" i="6" s="1"/>
  <c r="AA97" i="6" s="1"/>
  <c r="X81" i="6"/>
  <c r="Y81" i="6" s="1"/>
  <c r="AA81" i="6" s="1"/>
  <c r="X361" i="6"/>
  <c r="Y361" i="6" s="1"/>
  <c r="AA361" i="6" s="1"/>
  <c r="W99" i="6"/>
  <c r="W490" i="6"/>
  <c r="X330" i="6"/>
  <c r="Y330" i="6" s="1"/>
  <c r="AA330" i="6" s="1"/>
  <c r="G330" i="3" s="1"/>
  <c r="W187" i="6"/>
  <c r="X53" i="6"/>
  <c r="Y53" i="6" s="1"/>
  <c r="AA53" i="6" s="1"/>
  <c r="X226" i="6"/>
  <c r="Y226" i="6" s="1"/>
  <c r="AA226" i="6" s="1"/>
  <c r="W348" i="6"/>
  <c r="W246" i="6"/>
  <c r="W303" i="6"/>
  <c r="W159" i="6"/>
  <c r="W105" i="6"/>
  <c r="W480" i="6"/>
  <c r="W241" i="6"/>
  <c r="X63" i="6"/>
  <c r="Y63" i="6" s="1"/>
  <c r="AA63" i="6" s="1"/>
  <c r="W448" i="6"/>
  <c r="X231" i="6"/>
  <c r="Y231" i="6" s="1"/>
  <c r="AA231" i="6" s="1"/>
  <c r="W91" i="6"/>
  <c r="W483" i="6"/>
  <c r="X82" i="6"/>
  <c r="Y82" i="6" s="1"/>
  <c r="AA82" i="6" s="1"/>
  <c r="G82" i="3" s="1"/>
  <c r="W500" i="6"/>
  <c r="W384" i="6"/>
  <c r="X49" i="6"/>
  <c r="Y49" i="6" s="1"/>
  <c r="AA49" i="6" s="1"/>
  <c r="W425" i="6"/>
  <c r="W344" i="6"/>
  <c r="W55" i="6"/>
  <c r="W183" i="6"/>
  <c r="W306" i="6"/>
  <c r="W288" i="6"/>
  <c r="X151" i="6"/>
  <c r="Y151" i="6" s="1"/>
  <c r="AA151" i="6" s="1"/>
  <c r="X382" i="6"/>
  <c r="Y382" i="6" s="1"/>
  <c r="AA382" i="6" s="1"/>
  <c r="G382" i="3" s="1"/>
  <c r="W250" i="6"/>
  <c r="X162" i="6"/>
  <c r="Y162" i="6" s="1"/>
  <c r="AA162" i="6" s="1"/>
  <c r="X268" i="6"/>
  <c r="Y268" i="6" s="1"/>
  <c r="AA268" i="6" s="1"/>
  <c r="G268" i="3" s="1"/>
  <c r="W206" i="6"/>
  <c r="W202" i="6"/>
  <c r="X146" i="6"/>
  <c r="Y146" i="6" s="1"/>
  <c r="AA146" i="6" s="1"/>
  <c r="G146" i="3" s="1"/>
  <c r="W69" i="6"/>
  <c r="W487" i="6"/>
  <c r="W283" i="6"/>
  <c r="W17" i="6"/>
  <c r="W132" i="6"/>
  <c r="W280" i="6"/>
  <c r="W506" i="6"/>
  <c r="W405" i="6"/>
  <c r="X185" i="6"/>
  <c r="Y185" i="6" s="1"/>
  <c r="AA185" i="6" s="1"/>
  <c r="X115" i="6"/>
  <c r="Y115" i="6" s="1"/>
  <c r="AA115" i="6" s="1"/>
  <c r="W207" i="6"/>
  <c r="W393" i="6"/>
  <c r="X355" i="6"/>
  <c r="Y355" i="6" s="1"/>
  <c r="AA355" i="6" s="1"/>
  <c r="W215" i="6"/>
  <c r="W456" i="6"/>
  <c r="W503" i="6"/>
  <c r="W2" i="6"/>
  <c r="W479" i="6"/>
  <c r="W457" i="6"/>
  <c r="W143" i="6"/>
  <c r="X158" i="6"/>
  <c r="Y158" i="6" s="1"/>
  <c r="AA158" i="6" s="1"/>
  <c r="W431" i="6"/>
  <c r="W388" i="6"/>
  <c r="X112" i="6"/>
  <c r="Y112" i="6" s="1"/>
  <c r="AA112" i="6" s="1"/>
  <c r="W210" i="6"/>
  <c r="X247" i="6"/>
  <c r="Y247" i="6" s="1"/>
  <c r="AA247" i="6" s="1"/>
  <c r="X3" i="6"/>
  <c r="Y3" i="6" s="1"/>
  <c r="AA3" i="6" s="1"/>
  <c r="W297" i="6"/>
  <c r="W438" i="6"/>
  <c r="W415" i="6"/>
  <c r="W371" i="6"/>
  <c r="W135" i="6"/>
  <c r="X163" i="6"/>
  <c r="Y163" i="6" s="1"/>
  <c r="AA163" i="6" s="1"/>
  <c r="W194" i="6"/>
  <c r="X403" i="6"/>
  <c r="Y403" i="6" s="1"/>
  <c r="AA403" i="6" s="1"/>
  <c r="W475" i="6"/>
  <c r="W299" i="6"/>
  <c r="X30" i="6"/>
  <c r="Y30" i="6" s="1"/>
  <c r="AA30" i="6" s="1"/>
  <c r="W281" i="6"/>
  <c r="X38" i="6"/>
  <c r="Y38" i="6" s="1"/>
  <c r="AA38" i="6" s="1"/>
  <c r="X196" i="6"/>
  <c r="Y196" i="6" s="1"/>
  <c r="AA196" i="6" s="1"/>
  <c r="G196" i="3" s="1"/>
  <c r="X76" i="6"/>
  <c r="Y76" i="6" s="1"/>
  <c r="AA76" i="6" s="1"/>
  <c r="W270" i="6"/>
  <c r="W304" i="6"/>
  <c r="W495" i="6"/>
  <c r="W400" i="6"/>
  <c r="X184" i="6"/>
  <c r="Y184" i="6" s="1"/>
  <c r="AA184" i="6" s="1"/>
  <c r="X316" i="6"/>
  <c r="Y316" i="6" s="1"/>
  <c r="AA316" i="6" s="1"/>
  <c r="W447" i="6"/>
  <c r="X39" i="6"/>
  <c r="Y39" i="6" s="1"/>
  <c r="AA39" i="6" s="1"/>
  <c r="G39" i="3" s="1"/>
  <c r="W120" i="6"/>
  <c r="W340" i="6"/>
  <c r="W262" i="6"/>
  <c r="W465" i="6"/>
  <c r="W48" i="6"/>
  <c r="W455" i="6"/>
  <c r="W453" i="6"/>
  <c r="X45" i="6"/>
  <c r="Y45" i="6" s="1"/>
  <c r="AA45" i="6" s="1"/>
  <c r="G45" i="3" s="1"/>
  <c r="W305" i="6"/>
  <c r="W486" i="6"/>
  <c r="W366" i="6"/>
  <c r="W274" i="6"/>
  <c r="W356" i="6"/>
  <c r="W155" i="6"/>
  <c r="W416" i="6"/>
  <c r="X154" i="6"/>
  <c r="Y154" i="6" s="1"/>
  <c r="AA154" i="6" s="1"/>
  <c r="G154" i="3" s="1"/>
  <c r="X209" i="6"/>
  <c r="Y209" i="6" s="1"/>
  <c r="AA209" i="6" s="1"/>
  <c r="G209" i="3" s="1"/>
  <c r="X324" i="6"/>
  <c r="Y324" i="6" s="1"/>
  <c r="AA324" i="6" s="1"/>
  <c r="G324" i="3" s="1"/>
  <c r="W402" i="6"/>
  <c r="W363" i="6"/>
  <c r="X7" i="6"/>
  <c r="Y7" i="6" s="1"/>
  <c r="AA7" i="6" s="1"/>
  <c r="G7" i="3" s="1"/>
  <c r="W25" i="6"/>
  <c r="W6" i="6"/>
  <c r="W293" i="6"/>
  <c r="W496" i="6"/>
  <c r="W279" i="6"/>
  <c r="X144" i="6"/>
  <c r="Y144" i="6" s="1"/>
  <c r="AA144" i="6" s="1"/>
  <c r="W289" i="6"/>
  <c r="X156" i="6"/>
  <c r="Y156" i="6" s="1"/>
  <c r="AA156" i="6" s="1"/>
  <c r="W217" i="6"/>
  <c r="W96" i="6"/>
  <c r="X440" i="6"/>
  <c r="Y440" i="6" s="1"/>
  <c r="AA440" i="6" s="1"/>
  <c r="G440" i="3" s="1"/>
  <c r="X65" i="6"/>
  <c r="Y65" i="6" s="1"/>
  <c r="AA65" i="6" s="1"/>
  <c r="W43" i="6"/>
  <c r="X399" i="6"/>
  <c r="Y399" i="6" s="1"/>
  <c r="AA399" i="6" s="1"/>
  <c r="W310" i="6"/>
  <c r="W352" i="6"/>
  <c r="W501" i="6"/>
  <c r="W141" i="6"/>
  <c r="W214" i="6"/>
  <c r="X161" i="6"/>
  <c r="Y161" i="6" s="1"/>
  <c r="AA161" i="6" s="1"/>
  <c r="G161" i="3" s="1"/>
  <c r="W436" i="6"/>
  <c r="X54" i="6"/>
  <c r="Y54" i="6" s="1"/>
  <c r="AA54" i="6" s="1"/>
  <c r="X60" i="6"/>
  <c r="Y60" i="6" s="1"/>
  <c r="AA60" i="6" s="1"/>
  <c r="W47" i="6"/>
  <c r="X29" i="6"/>
  <c r="Y29" i="6" s="1"/>
  <c r="AA29" i="6" s="1"/>
  <c r="G29" i="3" s="1"/>
  <c r="X176" i="6"/>
  <c r="Y176" i="6" s="1"/>
  <c r="AA176" i="6" s="1"/>
  <c r="G176" i="3" s="1"/>
  <c r="W104" i="6"/>
  <c r="W423" i="6"/>
  <c r="W295" i="6"/>
  <c r="W437" i="6"/>
  <c r="W317" i="6"/>
  <c r="W292" i="6"/>
  <c r="W422" i="6"/>
  <c r="X342" i="6"/>
  <c r="Y342" i="6" s="1"/>
  <c r="AA342" i="6" s="1"/>
  <c r="W504" i="6"/>
  <c r="W450" i="6"/>
  <c r="X66" i="6"/>
  <c r="Y66" i="6" s="1"/>
  <c r="AA66" i="6" s="1"/>
  <c r="W67" i="6"/>
  <c r="X328" i="6"/>
  <c r="Y328" i="6" s="1"/>
  <c r="AA328" i="6" s="1"/>
  <c r="G328" i="3" s="1"/>
  <c r="X72" i="6"/>
  <c r="Y72" i="6" s="1"/>
  <c r="AA72" i="6" s="1"/>
  <c r="W254" i="6"/>
  <c r="W119" i="6"/>
  <c r="W478" i="6"/>
  <c r="W224" i="6"/>
  <c r="W372" i="6"/>
  <c r="W93" i="6"/>
  <c r="X167" i="6"/>
  <c r="Y167" i="6" s="1"/>
  <c r="AA167" i="6" s="1"/>
  <c r="W377" i="6"/>
  <c r="W203" i="6"/>
  <c r="X314" i="6"/>
  <c r="Y314" i="6" s="1"/>
  <c r="AA314" i="6" s="1"/>
  <c r="W10" i="6"/>
  <c r="W491" i="6"/>
  <c r="X85" i="6"/>
  <c r="Y85" i="6" s="1"/>
  <c r="AA85" i="6" s="1"/>
  <c r="X180" i="6"/>
  <c r="Y180" i="6" s="1"/>
  <c r="AA180" i="6" s="1"/>
  <c r="X255" i="6"/>
  <c r="Y255" i="6" s="1"/>
  <c r="AA255" i="6" s="1"/>
  <c r="W345" i="6"/>
  <c r="W260" i="6"/>
  <c r="W70" i="6"/>
  <c r="W236" i="6"/>
  <c r="W129" i="6"/>
  <c r="W195" i="6"/>
  <c r="W95" i="6"/>
  <c r="X118" i="6"/>
  <c r="Y118" i="6" s="1"/>
  <c r="AA118" i="6" s="1"/>
  <c r="X357" i="6"/>
  <c r="Y357" i="6" s="1"/>
  <c r="AA357" i="6" s="1"/>
  <c r="W454" i="6"/>
  <c r="X228" i="6"/>
  <c r="Y228" i="6" s="1"/>
  <c r="AA228" i="6" s="1"/>
  <c r="X208" i="6"/>
  <c r="Y208" i="6" s="1"/>
  <c r="AA208" i="6" s="1"/>
  <c r="W468" i="6"/>
  <c r="X160" i="6"/>
  <c r="Y160" i="6" s="1"/>
  <c r="AA160" i="6" s="1"/>
  <c r="X46" i="6"/>
  <c r="Y46" i="6" s="1"/>
  <c r="AA46" i="6" s="1"/>
  <c r="W444" i="6"/>
  <c r="W353" i="6"/>
  <c r="W458" i="6"/>
  <c r="W273" i="6"/>
  <c r="W449" i="6"/>
  <c r="W419" i="6"/>
  <c r="X380" i="6"/>
  <c r="Y380" i="6" s="1"/>
  <c r="AA380" i="6" s="1"/>
  <c r="X245" i="6"/>
  <c r="Y245" i="6" s="1"/>
  <c r="AA245" i="6" s="1"/>
  <c r="W259" i="6"/>
  <c r="X213" i="6"/>
  <c r="Y213" i="6" s="1"/>
  <c r="AA213" i="6" s="1"/>
  <c r="W386" i="6"/>
  <c r="W467" i="6"/>
  <c r="X75" i="6"/>
  <c r="Y75" i="6" s="1"/>
  <c r="AA75" i="6" s="1"/>
  <c r="X221" i="6"/>
  <c r="Y221" i="6" s="1"/>
  <c r="AA221" i="6" s="1"/>
  <c r="G221" i="3" s="1"/>
  <c r="W296" i="6"/>
  <c r="W389" i="6"/>
  <c r="W397" i="6"/>
  <c r="W233" i="6"/>
  <c r="W477" i="6"/>
  <c r="W282" i="6"/>
  <c r="X263" i="6"/>
  <c r="Y263" i="6" s="1"/>
  <c r="AA263" i="6" s="1"/>
  <c r="G263" i="3" s="1"/>
  <c r="W362" i="6"/>
  <c r="X24" i="6"/>
  <c r="Y24" i="6" s="1"/>
  <c r="AA24" i="6" s="1"/>
  <c r="W364" i="6"/>
  <c r="W470" i="6"/>
  <c r="X201" i="6"/>
  <c r="Y201" i="6" s="1"/>
  <c r="AA201" i="6" s="1"/>
  <c r="X244" i="6"/>
  <c r="Y244" i="6" s="1"/>
  <c r="AA244" i="6" s="1"/>
  <c r="W492" i="6"/>
  <c r="W473" i="6"/>
  <c r="W149" i="6"/>
  <c r="W26" i="6"/>
  <c r="W101" i="6"/>
  <c r="W242" i="6"/>
  <c r="W178" i="6"/>
  <c r="X205" i="6"/>
  <c r="Y205" i="6" s="1"/>
  <c r="AA205" i="6" s="1"/>
  <c r="W294" i="6"/>
  <c r="W182" i="6"/>
  <c r="X200" i="6"/>
  <c r="Y200" i="6" s="1"/>
  <c r="AA200" i="6" s="1"/>
  <c r="W452" i="6"/>
  <c r="W211" i="6"/>
  <c r="X369" i="6"/>
  <c r="Y369" i="6" s="1"/>
  <c r="AA369" i="6" s="1"/>
  <c r="G369" i="3" s="1"/>
  <c r="W507" i="6"/>
  <c r="W482" i="6"/>
  <c r="W216" i="6"/>
  <c r="W174" i="6"/>
  <c r="W34" i="6"/>
  <c r="W412" i="6"/>
  <c r="W276" i="6"/>
  <c r="X365" i="6"/>
  <c r="Y365" i="6" s="1"/>
  <c r="AA365" i="6" s="1"/>
  <c r="W35" i="6"/>
  <c r="W284" i="6"/>
  <c r="X88" i="6"/>
  <c r="Y88" i="6" s="1"/>
  <c r="AA88" i="6" s="1"/>
  <c r="G88" i="3" s="1"/>
  <c r="W218" i="6"/>
  <c r="W131" i="6"/>
  <c r="X391" i="6"/>
  <c r="Y391" i="6" s="1"/>
  <c r="AA391" i="6" s="1"/>
  <c r="X61" i="6"/>
  <c r="Y61" i="6" s="1"/>
  <c r="AA61" i="6" s="1"/>
  <c r="W484" i="6"/>
  <c r="W252" i="6"/>
  <c r="W439" i="6"/>
  <c r="W417" i="6"/>
  <c r="W108" i="6"/>
  <c r="W83" i="6"/>
  <c r="X150" i="6"/>
  <c r="Y150" i="6" s="1"/>
  <c r="AA150" i="6" s="1"/>
  <c r="W485" i="6"/>
  <c r="W267" i="6"/>
  <c r="X381" i="6"/>
  <c r="Y381" i="6" s="1"/>
  <c r="AA381" i="6" s="1"/>
  <c r="G381" i="3" s="1"/>
  <c r="W80" i="6"/>
  <c r="W321" i="6"/>
  <c r="X12" i="6"/>
  <c r="Y12" i="6" s="1"/>
  <c r="AA12" i="6" s="1"/>
  <c r="X204" i="6"/>
  <c r="Y204" i="6" s="1"/>
  <c r="AA204" i="6" s="1"/>
  <c r="W229" i="6"/>
  <c r="W379" i="6"/>
  <c r="Y73" i="6"/>
  <c r="AA73" i="6" s="1"/>
  <c r="G73" i="3" s="1"/>
  <c r="Y446" i="6"/>
  <c r="AA446" i="6" s="1"/>
  <c r="G446" i="3" s="1"/>
  <c r="Y100" i="6"/>
  <c r="AA100" i="6" s="1"/>
  <c r="G100" i="3" s="1"/>
  <c r="Y37" i="6"/>
  <c r="AA37" i="6" s="1"/>
  <c r="Y64" i="6"/>
  <c r="AA64" i="6" s="1"/>
  <c r="G64" i="3" s="1"/>
  <c r="Y188" i="6"/>
  <c r="AA188" i="6" s="1"/>
  <c r="G188" i="3" s="1"/>
  <c r="T122" i="6"/>
  <c r="T321" i="6"/>
  <c r="T463" i="6"/>
  <c r="T470" i="6"/>
  <c r="T286" i="6"/>
  <c r="T454" i="6"/>
  <c r="T147" i="6"/>
  <c r="T459" i="6"/>
  <c r="T471" i="6"/>
  <c r="T32" i="6"/>
  <c r="T421" i="6"/>
  <c r="T447" i="6"/>
  <c r="T233" i="6"/>
  <c r="T13" i="6"/>
  <c r="T275" i="6"/>
  <c r="T307" i="6"/>
  <c r="T102" i="6"/>
  <c r="T505" i="6"/>
  <c r="T462" i="6"/>
  <c r="T239" i="6"/>
  <c r="T467" i="6"/>
  <c r="T241" i="6"/>
  <c r="T503" i="6"/>
  <c r="T143" i="6"/>
  <c r="T69" i="6"/>
  <c r="T149" i="6"/>
  <c r="T195" i="6"/>
  <c r="T379" i="6"/>
  <c r="T253" i="6"/>
  <c r="T5" i="6"/>
  <c r="T333" i="6"/>
  <c r="T346" i="6"/>
  <c r="T413" i="6"/>
  <c r="T47" i="6"/>
  <c r="T452" i="6"/>
  <c r="T282" i="6"/>
  <c r="T240" i="6"/>
  <c r="T359" i="6"/>
  <c r="T340" i="6"/>
  <c r="T481" i="6"/>
  <c r="T477" i="6"/>
  <c r="T343" i="6"/>
  <c r="T437" i="6"/>
  <c r="T386" i="6"/>
  <c r="T497" i="6"/>
  <c r="T468" i="6"/>
  <c r="T270" i="6"/>
  <c r="T299" i="6"/>
  <c r="T392" i="6"/>
  <c r="T384" i="6"/>
  <c r="T219" i="6"/>
  <c r="T91" i="6"/>
  <c r="T362" i="6"/>
  <c r="T254" i="6"/>
  <c r="T298" i="6"/>
  <c r="T199" i="6"/>
  <c r="T119" i="6"/>
  <c r="T117" i="6"/>
  <c r="T288" i="6"/>
  <c r="T405" i="6"/>
  <c r="T258" i="6"/>
  <c r="T426" i="6"/>
  <c r="T14" i="6"/>
  <c r="T498" i="6"/>
  <c r="T243" i="6"/>
  <c r="T74" i="6"/>
  <c r="T479" i="6"/>
  <c r="T9" i="6"/>
  <c r="T290" i="6"/>
  <c r="T504" i="6"/>
  <c r="T264" i="6"/>
  <c r="T22" i="6"/>
  <c r="T394" i="6"/>
  <c r="T139" i="6"/>
  <c r="T134" i="6"/>
  <c r="T51" i="6"/>
  <c r="T410" i="6"/>
  <c r="T317" i="6"/>
  <c r="T285" i="6"/>
  <c r="T214" i="6"/>
  <c r="T499" i="6"/>
  <c r="T203" i="6"/>
  <c r="T474" i="6"/>
  <c r="T491" i="6"/>
  <c r="T295" i="6"/>
  <c r="T279" i="6"/>
  <c r="T104" i="6"/>
  <c r="T372" i="6"/>
  <c r="T308" i="6"/>
  <c r="T10" i="6"/>
  <c r="T483" i="6"/>
  <c r="T412" i="6"/>
  <c r="T230" i="6"/>
  <c r="T95" i="6"/>
  <c r="T353" i="6"/>
  <c r="T172" i="6"/>
  <c r="T348" i="6"/>
  <c r="T177" i="6"/>
  <c r="T70" i="6"/>
  <c r="T155" i="6"/>
  <c r="T300" i="6"/>
  <c r="T211" i="6"/>
  <c r="T181" i="6"/>
  <c r="T400" i="6"/>
  <c r="T312" i="6"/>
  <c r="T458" i="6"/>
  <c r="T6" i="6"/>
  <c r="T17" i="6"/>
  <c r="T77" i="6"/>
  <c r="T259" i="6"/>
  <c r="T431" i="6"/>
  <c r="T132" i="6"/>
  <c r="T464" i="6"/>
  <c r="T435" i="6"/>
  <c r="T367" i="6"/>
  <c r="T265" i="6"/>
  <c r="T460" i="6"/>
  <c r="T218" i="6"/>
  <c r="T423" i="6"/>
  <c r="T354" i="6"/>
  <c r="T430" i="6"/>
  <c r="T360" i="6"/>
  <c r="T488" i="6"/>
  <c r="T401" i="6"/>
  <c r="T67" i="6"/>
  <c r="T111" i="6"/>
  <c r="T168" i="6"/>
  <c r="T465" i="6"/>
  <c r="T274" i="6"/>
  <c r="T387" i="6"/>
  <c r="T267" i="6"/>
  <c r="T248" i="6"/>
  <c r="T2" i="6"/>
  <c r="T48" i="6"/>
  <c r="T396" i="6"/>
  <c r="T291" i="6"/>
  <c r="T375" i="6"/>
  <c r="T313" i="6"/>
  <c r="T398" i="6"/>
  <c r="T449" i="6"/>
  <c r="T202" i="6"/>
  <c r="T235" i="6"/>
  <c r="T120" i="6"/>
  <c r="T159" i="6"/>
  <c r="T281" i="6"/>
  <c r="T376" i="6"/>
  <c r="T420" i="6"/>
  <c r="T475" i="6"/>
  <c r="T352" i="6"/>
  <c r="T62" i="6"/>
  <c r="T80" i="6"/>
  <c r="T174" i="6"/>
  <c r="T476" i="6"/>
  <c r="T296" i="6"/>
  <c r="T390" i="6"/>
  <c r="T489" i="6"/>
  <c r="T345" i="6"/>
  <c r="T331" i="6"/>
  <c r="T173" i="6"/>
  <c r="T306" i="6"/>
  <c r="T87" i="6"/>
  <c r="T480" i="6"/>
  <c r="T123" i="6"/>
  <c r="T368" i="6"/>
  <c r="T506" i="6"/>
  <c r="T125" i="6"/>
  <c r="T472" i="6"/>
  <c r="T246" i="6"/>
  <c r="T190" i="6"/>
  <c r="T409" i="6"/>
  <c r="T305" i="6"/>
  <c r="T284" i="6"/>
  <c r="T414" i="6"/>
  <c r="T309" i="6"/>
  <c r="T242" i="6"/>
  <c r="T277" i="6"/>
  <c r="T191" i="6"/>
  <c r="T276" i="6"/>
  <c r="T344" i="6"/>
  <c r="T34" i="6"/>
  <c r="T397" i="6"/>
  <c r="T108" i="6"/>
  <c r="T393" i="6"/>
  <c r="T304" i="6"/>
  <c r="T186" i="6"/>
  <c r="T105" i="6"/>
  <c r="T407" i="6"/>
  <c r="T256" i="6"/>
  <c r="T116" i="6"/>
  <c r="T493" i="6"/>
  <c r="T293" i="6"/>
  <c r="T71" i="6"/>
  <c r="T252" i="6"/>
  <c r="T373" i="6"/>
  <c r="T406" i="6"/>
  <c r="T485" i="6"/>
  <c r="T461" i="6"/>
  <c r="T332" i="6"/>
  <c r="T417" i="6"/>
  <c r="T207" i="6"/>
  <c r="T287" i="6"/>
  <c r="T351" i="6"/>
  <c r="T187" i="6"/>
  <c r="T441" i="6"/>
  <c r="T487" i="6"/>
  <c r="T215" i="6"/>
  <c r="T107" i="6"/>
  <c r="T236" i="6"/>
  <c r="T96" i="6"/>
  <c r="T429" i="6"/>
  <c r="T283" i="6"/>
  <c r="T206" i="6"/>
  <c r="T501" i="6"/>
  <c r="T210" i="6"/>
  <c r="T260" i="6"/>
  <c r="T329" i="6"/>
  <c r="T443" i="6"/>
  <c r="T339" i="6"/>
  <c r="T178" i="6"/>
  <c r="T500" i="6"/>
  <c r="T179" i="6"/>
  <c r="T456" i="6"/>
  <c r="T297" i="6"/>
  <c r="T55" i="6"/>
  <c r="T93" i="6"/>
  <c r="T26" i="6"/>
  <c r="T438" i="6"/>
  <c r="T436" i="6"/>
  <c r="T110" i="6"/>
  <c r="T224" i="6"/>
  <c r="T114" i="6"/>
  <c r="T141" i="6"/>
  <c r="T416" i="6"/>
  <c r="T261" i="6"/>
  <c r="T126" i="6"/>
  <c r="T424" i="6"/>
  <c r="T25" i="6"/>
  <c r="T492" i="6"/>
  <c r="T222" i="6"/>
  <c r="T131" i="6"/>
  <c r="T169" i="6"/>
  <c r="T371" i="6"/>
  <c r="T364" i="6"/>
  <c r="T419" i="6"/>
  <c r="T98" i="6"/>
  <c r="T113" i="6"/>
  <c r="T59" i="6"/>
  <c r="T448" i="6"/>
  <c r="T495" i="6"/>
  <c r="T137" i="6"/>
  <c r="T229" i="6"/>
  <c r="T496" i="6"/>
  <c r="T433" i="6"/>
  <c r="T43" i="6"/>
  <c r="T175" i="6"/>
  <c r="T35" i="6"/>
  <c r="T507" i="6"/>
  <c r="T469" i="6"/>
  <c r="T427" i="6"/>
  <c r="T272" i="6"/>
  <c r="T389" i="6"/>
  <c r="T310" i="6"/>
  <c r="T311" i="6"/>
  <c r="T428" i="6"/>
  <c r="T223" i="6"/>
  <c r="T439" i="6"/>
  <c r="T101" i="6"/>
  <c r="T292" i="6"/>
  <c r="T404" i="6"/>
  <c r="T250" i="6"/>
  <c r="T466" i="6"/>
  <c r="T129" i="6"/>
  <c r="T473" i="6"/>
  <c r="T482" i="6"/>
  <c r="T366" i="6"/>
  <c r="T450" i="6"/>
  <c r="T183" i="6"/>
  <c r="T336" i="6"/>
  <c r="T444" i="6"/>
  <c r="T198" i="6"/>
  <c r="T502" i="6"/>
  <c r="T385" i="6"/>
  <c r="T415" i="6"/>
  <c r="T490" i="6"/>
  <c r="T451" i="6"/>
  <c r="T21" i="6"/>
  <c r="T278" i="6"/>
  <c r="T335" i="6"/>
  <c r="T494" i="6"/>
  <c r="T280" i="6"/>
  <c r="T408" i="6"/>
  <c r="T289" i="6"/>
  <c r="T402" i="6"/>
  <c r="T303" i="6"/>
  <c r="T294" i="6"/>
  <c r="T128" i="6"/>
  <c r="T418" i="6"/>
  <c r="T18" i="6"/>
  <c r="T356" i="6"/>
  <c r="T227" i="6"/>
  <c r="T135" i="6"/>
  <c r="T363" i="6"/>
  <c r="T486" i="6"/>
  <c r="T388" i="6"/>
  <c r="T99" i="6"/>
  <c r="T302" i="6"/>
  <c r="T217" i="6"/>
  <c r="T33" i="6"/>
  <c r="T347" i="6"/>
  <c r="T453" i="6"/>
  <c r="T216" i="6"/>
  <c r="T411" i="6"/>
  <c r="T422" i="6"/>
  <c r="T425" i="6"/>
  <c r="T83" i="6"/>
  <c r="T457" i="6"/>
  <c r="T350" i="6"/>
  <c r="T266" i="6"/>
  <c r="T232" i="6"/>
  <c r="T194" i="6"/>
  <c r="T377" i="6"/>
  <c r="T478" i="6"/>
  <c r="T484" i="6"/>
  <c r="T262" i="6"/>
  <c r="T273" i="6"/>
  <c r="T455" i="6"/>
  <c r="T182" i="6"/>
  <c r="T358" i="6"/>
  <c r="T445" i="6"/>
  <c r="X413" i="6" l="1"/>
  <c r="Y413" i="6" s="1"/>
  <c r="AA413" i="6" s="1"/>
  <c r="G413" i="3" s="1"/>
  <c r="X195" i="6"/>
  <c r="X178" i="6"/>
  <c r="X321" i="6"/>
  <c r="Y321" i="6" s="1"/>
  <c r="AA321" i="6" s="1"/>
  <c r="X108" i="6"/>
  <c r="Y108" i="6" s="1"/>
  <c r="AA108" i="6" s="1"/>
  <c r="G108" i="3" s="1"/>
  <c r="X131" i="6"/>
  <c r="Y131" i="6" s="1"/>
  <c r="AA131" i="6" s="1"/>
  <c r="X412" i="6"/>
  <c r="Y412" i="6" s="1"/>
  <c r="AA412" i="6" s="1"/>
  <c r="G412" i="3" s="1"/>
  <c r="X449" i="6"/>
  <c r="Y449" i="6" s="1"/>
  <c r="AA449" i="6" s="1"/>
  <c r="G449" i="3" s="1"/>
  <c r="X468" i="6"/>
  <c r="Y468" i="6" s="1"/>
  <c r="AA468" i="6" s="1"/>
  <c r="G468" i="3" s="1"/>
  <c r="X129" i="6"/>
  <c r="Y129" i="6" s="1"/>
  <c r="AA129" i="6" s="1"/>
  <c r="G129" i="3" s="1"/>
  <c r="X501" i="6"/>
  <c r="Y501" i="6" s="1"/>
  <c r="AA501" i="6" s="1"/>
  <c r="X262" i="6"/>
  <c r="Y262" i="6" s="1"/>
  <c r="AA262" i="6" s="1"/>
  <c r="G262" i="3" s="1"/>
  <c r="X388" i="6"/>
  <c r="Y388" i="6" s="1"/>
  <c r="AA388" i="6" s="1"/>
  <c r="X283" i="6"/>
  <c r="Y283" i="6" s="1"/>
  <c r="AA283" i="6" s="1"/>
  <c r="X463" i="6"/>
  <c r="Y463" i="6" s="1"/>
  <c r="AA463" i="6" s="1"/>
  <c r="G463" i="3" s="1"/>
  <c r="X358" i="6"/>
  <c r="Y358" i="6" s="1"/>
  <c r="AA358" i="6" s="1"/>
  <c r="X59" i="6"/>
  <c r="Y59" i="6" s="1"/>
  <c r="AA59" i="6" s="1"/>
  <c r="G59" i="3" s="1"/>
  <c r="X329" i="6"/>
  <c r="Y329" i="6" s="1"/>
  <c r="AA329" i="6" s="1"/>
  <c r="X300" i="6"/>
  <c r="Y300" i="6" s="1"/>
  <c r="AA300" i="6" s="1"/>
  <c r="G300" i="3" s="1"/>
  <c r="X253" i="6"/>
  <c r="Y253" i="6" s="1"/>
  <c r="AA253" i="6" s="1"/>
  <c r="G253" i="3" s="1"/>
  <c r="X51" i="6"/>
  <c r="Y51" i="6" s="1"/>
  <c r="AA51" i="6" s="1"/>
  <c r="G51" i="3" s="1"/>
  <c r="X376" i="6"/>
  <c r="Y376" i="6" s="1"/>
  <c r="AA376" i="6" s="1"/>
  <c r="X375" i="6"/>
  <c r="Y375" i="6" s="1"/>
  <c r="AA375" i="6" s="1"/>
  <c r="G375" i="3" s="1"/>
  <c r="X264" i="6"/>
  <c r="Y264" i="6" s="1"/>
  <c r="AA264" i="6" s="1"/>
  <c r="G264" i="3" s="1"/>
  <c r="X258" i="6"/>
  <c r="Y258" i="6" s="1"/>
  <c r="AA258" i="6" s="1"/>
  <c r="G258" i="3" s="1"/>
  <c r="X113" i="6"/>
  <c r="Y113" i="6" s="1"/>
  <c r="AA113" i="6" s="1"/>
  <c r="X505" i="6"/>
  <c r="Y505" i="6" s="1"/>
  <c r="AA505" i="6" s="1"/>
  <c r="G505" i="3" s="1"/>
  <c r="X35" i="6"/>
  <c r="X242" i="6"/>
  <c r="Y242" i="6" s="1"/>
  <c r="AA242" i="6" s="1"/>
  <c r="X477" i="6"/>
  <c r="Y477" i="6" s="1"/>
  <c r="AA477" i="6" s="1"/>
  <c r="X372" i="6"/>
  <c r="Y372" i="6" s="1"/>
  <c r="AA372" i="6" s="1"/>
  <c r="G372" i="3" s="1"/>
  <c r="X67" i="6"/>
  <c r="Y67" i="6" s="1"/>
  <c r="AA67" i="6" s="1"/>
  <c r="X317" i="6"/>
  <c r="Y317" i="6" s="1"/>
  <c r="AA317" i="6" s="1"/>
  <c r="X217" i="6"/>
  <c r="Y217" i="6" s="1"/>
  <c r="AA217" i="6" s="1"/>
  <c r="G217" i="3" s="1"/>
  <c r="X6" i="6"/>
  <c r="Y6" i="6" s="1"/>
  <c r="AA6" i="6" s="1"/>
  <c r="X416" i="6"/>
  <c r="Y416" i="6" s="1"/>
  <c r="AA416" i="6" s="1"/>
  <c r="G416" i="3" s="1"/>
  <c r="X305" i="6"/>
  <c r="Y305" i="6" s="1"/>
  <c r="AA305" i="6" s="1"/>
  <c r="G305" i="3" s="1"/>
  <c r="X495" i="6"/>
  <c r="Y495" i="6" s="1"/>
  <c r="AA495" i="6" s="1"/>
  <c r="X299" i="6"/>
  <c r="Y299" i="6" s="1"/>
  <c r="AA299" i="6" s="1"/>
  <c r="X415" i="6"/>
  <c r="Y415" i="6" s="1"/>
  <c r="AA415" i="6" s="1"/>
  <c r="X503" i="6"/>
  <c r="Y503" i="6" s="1"/>
  <c r="AA503" i="6" s="1"/>
  <c r="X250" i="6"/>
  <c r="Y250" i="6" s="1"/>
  <c r="AA250" i="6" s="1"/>
  <c r="X344" i="6"/>
  <c r="Y344" i="6" s="1"/>
  <c r="AA344" i="6" s="1"/>
  <c r="X91" i="6"/>
  <c r="Y91" i="6" s="1"/>
  <c r="AA91" i="6" s="1"/>
  <c r="G91" i="3" s="1"/>
  <c r="X159" i="6"/>
  <c r="Y159" i="6" s="1"/>
  <c r="AA159" i="6" s="1"/>
  <c r="X392" i="6"/>
  <c r="Y392" i="6" s="1"/>
  <c r="AA392" i="6" s="1"/>
  <c r="X128" i="6"/>
  <c r="Y128" i="6" s="1"/>
  <c r="AA128" i="6" s="1"/>
  <c r="X114" i="6"/>
  <c r="Y114" i="6" s="1"/>
  <c r="AA114" i="6" s="1"/>
  <c r="X125" i="6"/>
  <c r="Y125" i="6" s="1"/>
  <c r="AA125" i="6" s="1"/>
  <c r="G125" i="3" s="1"/>
  <c r="X498" i="6"/>
  <c r="Y498" i="6" s="1"/>
  <c r="AA498" i="6" s="1"/>
  <c r="X298" i="6"/>
  <c r="Y298" i="6" s="1"/>
  <c r="AA298" i="6" s="1"/>
  <c r="X18" i="6"/>
  <c r="Y18" i="6" s="1"/>
  <c r="AA18" i="6" s="1"/>
  <c r="X71" i="6"/>
  <c r="Y71" i="6" s="1"/>
  <c r="AA71" i="6" s="1"/>
  <c r="X137" i="6"/>
  <c r="Y137" i="6" s="1"/>
  <c r="AA137" i="6" s="1"/>
  <c r="X211" i="6"/>
  <c r="Y211" i="6" s="1"/>
  <c r="AA211" i="6" s="1"/>
  <c r="X467" i="6"/>
  <c r="Y467" i="6" s="1"/>
  <c r="AA467" i="6" s="1"/>
  <c r="X491" i="6"/>
  <c r="Y491" i="6" s="1"/>
  <c r="AA491" i="6" s="1"/>
  <c r="G491" i="3" s="1"/>
  <c r="X47" i="6"/>
  <c r="Y47" i="6" s="1"/>
  <c r="AA47" i="6" s="1"/>
  <c r="X80" i="6"/>
  <c r="Y80" i="6" s="1"/>
  <c r="AA80" i="6" s="1"/>
  <c r="G80" i="3" s="1"/>
  <c r="X417" i="6"/>
  <c r="Y417" i="6" s="1"/>
  <c r="AA417" i="6" s="1"/>
  <c r="X218" i="6"/>
  <c r="Y218" i="6" s="1"/>
  <c r="AA218" i="6" s="1"/>
  <c r="X34" i="6"/>
  <c r="Y34" i="6" s="1"/>
  <c r="AA34" i="6" s="1"/>
  <c r="X273" i="6"/>
  <c r="Y273" i="6" s="1"/>
  <c r="AA273" i="6" s="1"/>
  <c r="X236" i="6"/>
  <c r="Y236" i="6" s="1"/>
  <c r="AA236" i="6" s="1"/>
  <c r="X352" i="6"/>
  <c r="Y352" i="6" s="1"/>
  <c r="AA352" i="6" s="1"/>
  <c r="G352" i="3" s="1"/>
  <c r="X340" i="6"/>
  <c r="Y340" i="6" s="1"/>
  <c r="AA340" i="6" s="1"/>
  <c r="G340" i="3" s="1"/>
  <c r="X431" i="6"/>
  <c r="Y431" i="6" s="1"/>
  <c r="AA431" i="6" s="1"/>
  <c r="G431" i="3" s="1"/>
  <c r="X405" i="6"/>
  <c r="Y405" i="6" s="1"/>
  <c r="AA405" i="6" s="1"/>
  <c r="X487" i="6"/>
  <c r="Y487" i="6" s="1"/>
  <c r="AA487" i="6" s="1"/>
  <c r="X490" i="6"/>
  <c r="Y490" i="6" s="1"/>
  <c r="AA490" i="6" s="1"/>
  <c r="X248" i="6"/>
  <c r="Y248" i="6" s="1"/>
  <c r="AA248" i="6" s="1"/>
  <c r="X134" i="6"/>
  <c r="Y134" i="6" s="1"/>
  <c r="AA134" i="6" s="1"/>
  <c r="X435" i="6"/>
  <c r="Y435" i="6" s="1"/>
  <c r="AA435" i="6" s="1"/>
  <c r="G435" i="3" s="1"/>
  <c r="X266" i="6"/>
  <c r="Y266" i="6" s="1"/>
  <c r="AA266" i="6" s="1"/>
  <c r="X186" i="6"/>
  <c r="Y186" i="6" s="1"/>
  <c r="AA186" i="6" s="1"/>
  <c r="G186" i="3" s="1"/>
  <c r="X404" i="6"/>
  <c r="Y404" i="6" s="1"/>
  <c r="AA404" i="6" s="1"/>
  <c r="X347" i="6"/>
  <c r="Y347" i="6" s="1"/>
  <c r="AA347" i="6" s="1"/>
  <c r="X222" i="6"/>
  <c r="Y222" i="6" s="1"/>
  <c r="AA222" i="6" s="1"/>
  <c r="G222" i="3" s="1"/>
  <c r="X21" i="6"/>
  <c r="Y21" i="6" s="1"/>
  <c r="AA21" i="6" s="1"/>
  <c r="X390" i="6"/>
  <c r="Y390" i="6" s="1"/>
  <c r="AA390" i="6" s="1"/>
  <c r="G390" i="3" s="1"/>
  <c r="X309" i="6"/>
  <c r="Y309" i="6" s="1"/>
  <c r="AA309" i="6" s="1"/>
  <c r="G309" i="3" s="1"/>
  <c r="X307" i="6"/>
  <c r="Y307" i="6" s="1"/>
  <c r="AA307" i="6" s="1"/>
  <c r="X13" i="6"/>
  <c r="Y13" i="6" s="1"/>
  <c r="AA13" i="6" s="1"/>
  <c r="G13" i="3" s="1"/>
  <c r="X368" i="6"/>
  <c r="Y368" i="6" s="1"/>
  <c r="AA368" i="6" s="1"/>
  <c r="G368" i="3" s="1"/>
  <c r="X406" i="6"/>
  <c r="Y406" i="6" s="1"/>
  <c r="AA406" i="6" s="1"/>
  <c r="X312" i="6"/>
  <c r="Y312" i="6" s="1"/>
  <c r="AA312" i="6" s="1"/>
  <c r="X123" i="6"/>
  <c r="Y123" i="6" s="1"/>
  <c r="AA123" i="6" s="1"/>
  <c r="G123" i="3" s="1"/>
  <c r="X101" i="6"/>
  <c r="Y101" i="6" s="1"/>
  <c r="AA101" i="6" s="1"/>
  <c r="X233" i="6"/>
  <c r="Y233" i="6" s="1"/>
  <c r="AA233" i="6" s="1"/>
  <c r="X386" i="6"/>
  <c r="Y386" i="6" s="1"/>
  <c r="AA386" i="6" s="1"/>
  <c r="X10" i="6"/>
  <c r="Y10" i="6" s="1"/>
  <c r="AA10" i="6" s="1"/>
  <c r="X224" i="6"/>
  <c r="Y224" i="6" s="1"/>
  <c r="AA224" i="6" s="1"/>
  <c r="X437" i="6"/>
  <c r="Y437" i="6" s="1"/>
  <c r="AA437" i="6" s="1"/>
  <c r="G437" i="3" s="1"/>
  <c r="X25" i="6"/>
  <c r="Y25" i="6" s="1"/>
  <c r="AA25" i="6" s="1"/>
  <c r="X155" i="6"/>
  <c r="Y155" i="6" s="1"/>
  <c r="AA155" i="6" s="1"/>
  <c r="G155" i="3" s="1"/>
  <c r="X304" i="6"/>
  <c r="Y304" i="6" s="1"/>
  <c r="AA304" i="6" s="1"/>
  <c r="X475" i="6"/>
  <c r="Y475" i="6" s="1"/>
  <c r="AA475" i="6" s="1"/>
  <c r="G475" i="3" s="1"/>
  <c r="X438" i="6"/>
  <c r="Y438" i="6" s="1"/>
  <c r="AA438" i="6" s="1"/>
  <c r="X456" i="6"/>
  <c r="X425" i="6"/>
  <c r="Y425" i="6" s="1"/>
  <c r="AA425" i="6" s="1"/>
  <c r="G425" i="3" s="1"/>
  <c r="X303" i="6"/>
  <c r="Y303" i="6" s="1"/>
  <c r="AA303" i="6" s="1"/>
  <c r="G303" i="3" s="1"/>
  <c r="X175" i="6"/>
  <c r="Y175" i="6" s="1"/>
  <c r="AA175" i="6" s="1"/>
  <c r="X360" i="6"/>
  <c r="Y360" i="6" s="1"/>
  <c r="AA360" i="6" s="1"/>
  <c r="X278" i="6"/>
  <c r="Y278" i="6" s="1"/>
  <c r="AA278" i="6" s="1"/>
  <c r="X409" i="6"/>
  <c r="Y409" i="6" s="1"/>
  <c r="AA409" i="6" s="1"/>
  <c r="G409" i="3" s="1"/>
  <c r="X199" i="6"/>
  <c r="Y199" i="6" s="1"/>
  <c r="AA199" i="6" s="1"/>
  <c r="G199" i="3" s="1"/>
  <c r="X464" i="6"/>
  <c r="Y464" i="6" s="1"/>
  <c r="AA464" i="6" s="1"/>
  <c r="X290" i="6"/>
  <c r="Y290" i="6" s="1"/>
  <c r="AA290" i="6" s="1"/>
  <c r="G290" i="3" s="1"/>
  <c r="X235" i="6"/>
  <c r="Y235" i="6" s="1"/>
  <c r="AA235" i="6" s="1"/>
  <c r="X77" i="6"/>
  <c r="Y77" i="6" s="1"/>
  <c r="AA77" i="6" s="1"/>
  <c r="X396" i="6"/>
  <c r="Y396" i="6" s="1"/>
  <c r="AA396" i="6" s="1"/>
  <c r="G396" i="3" s="1"/>
  <c r="X469" i="6"/>
  <c r="Y469" i="6" s="1"/>
  <c r="AA469" i="6" s="1"/>
  <c r="X379" i="6"/>
  <c r="Y379" i="6" s="1"/>
  <c r="AA379" i="6" s="1"/>
  <c r="X470" i="6"/>
  <c r="Y470" i="6" s="1"/>
  <c r="AA470" i="6" s="1"/>
  <c r="X174" i="6"/>
  <c r="Y174" i="6" s="1"/>
  <c r="AA174" i="6" s="1"/>
  <c r="G174" i="3" s="1"/>
  <c r="X458" i="6"/>
  <c r="Y458" i="6" s="1"/>
  <c r="AA458" i="6" s="1"/>
  <c r="X454" i="6"/>
  <c r="Y454" i="6" s="1"/>
  <c r="AA454" i="6" s="1"/>
  <c r="G454" i="3" s="1"/>
  <c r="X70" i="6"/>
  <c r="Y70" i="6" s="1"/>
  <c r="AA70" i="6" s="1"/>
  <c r="X450" i="6"/>
  <c r="Y450" i="6" s="1"/>
  <c r="AA450" i="6" s="1"/>
  <c r="X310" i="6"/>
  <c r="Y310" i="6" s="1"/>
  <c r="AA310" i="6" s="1"/>
  <c r="X289" i="6"/>
  <c r="Y289" i="6" s="1"/>
  <c r="AA289" i="6" s="1"/>
  <c r="G289" i="3" s="1"/>
  <c r="X453" i="6"/>
  <c r="Y453" i="6" s="1"/>
  <c r="AA453" i="6" s="1"/>
  <c r="X120" i="6"/>
  <c r="Y120" i="6" s="1"/>
  <c r="AA120" i="6" s="1"/>
  <c r="G120" i="3" s="1"/>
  <c r="X506" i="6"/>
  <c r="Y506" i="6" s="1"/>
  <c r="AA506" i="6" s="1"/>
  <c r="X69" i="6"/>
  <c r="Y69" i="6" s="1"/>
  <c r="AA69" i="6" s="1"/>
  <c r="X448" i="6"/>
  <c r="Y448" i="6" s="1"/>
  <c r="AA448" i="6" s="1"/>
  <c r="X99" i="6"/>
  <c r="Y99" i="6" s="1"/>
  <c r="AA99" i="6" s="1"/>
  <c r="X367" i="6"/>
  <c r="Y367" i="6" s="1"/>
  <c r="AA367" i="6" s="1"/>
  <c r="G367" i="3" s="1"/>
  <c r="X173" i="6"/>
  <c r="Y173" i="6" s="1"/>
  <c r="AA173" i="6" s="1"/>
  <c r="X339" i="6"/>
  <c r="Y339" i="6" s="1"/>
  <c r="AA339" i="6" s="1"/>
  <c r="X433" i="6"/>
  <c r="Y433" i="6" s="1"/>
  <c r="AA433" i="6" s="1"/>
  <c r="X474" i="6"/>
  <c r="Y474" i="6" s="1"/>
  <c r="AA474" i="6" s="1"/>
  <c r="G474" i="3" s="1"/>
  <c r="X311" i="6"/>
  <c r="Y311" i="6" s="1"/>
  <c r="AA311" i="6" s="1"/>
  <c r="X62" i="6"/>
  <c r="Y62" i="6" s="1"/>
  <c r="AA62" i="6" s="1"/>
  <c r="X471" i="6"/>
  <c r="X14" i="6"/>
  <c r="Y14" i="6" s="1"/>
  <c r="AA14" i="6" s="1"/>
  <c r="G14" i="3" s="1"/>
  <c r="X428" i="6"/>
  <c r="Y428" i="6" s="1"/>
  <c r="AA428" i="6" s="1"/>
  <c r="G428" i="3" s="1"/>
  <c r="X126" i="6"/>
  <c r="Y126" i="6" s="1"/>
  <c r="AA126" i="6" s="1"/>
  <c r="G126" i="3" s="1"/>
  <c r="X22" i="6"/>
  <c r="Y22" i="6" s="1"/>
  <c r="AA22" i="6" s="1"/>
  <c r="X488" i="6"/>
  <c r="Y488" i="6" s="1"/>
  <c r="AA488" i="6" s="1"/>
  <c r="X308" i="6"/>
  <c r="Y308" i="6" s="1"/>
  <c r="AA308" i="6" s="1"/>
  <c r="X216" i="6"/>
  <c r="Y216" i="6" s="1"/>
  <c r="AA216" i="6" s="1"/>
  <c r="G216" i="3" s="1"/>
  <c r="X485" i="6"/>
  <c r="Y485" i="6" s="1"/>
  <c r="AA485" i="6" s="1"/>
  <c r="G485" i="3" s="1"/>
  <c r="X452" i="6"/>
  <c r="Y452" i="6" s="1"/>
  <c r="AA452" i="6" s="1"/>
  <c r="X439" i="6"/>
  <c r="Y439" i="6" s="1"/>
  <c r="AA439" i="6" s="1"/>
  <c r="G439" i="3" s="1"/>
  <c r="X267" i="6"/>
  <c r="Y267" i="6" s="1"/>
  <c r="AA267" i="6" s="1"/>
  <c r="X284" i="6"/>
  <c r="Y284" i="6" s="1"/>
  <c r="AA284" i="6" s="1"/>
  <c r="X26" i="6"/>
  <c r="Y26" i="6" s="1"/>
  <c r="AA26" i="6" s="1"/>
  <c r="G26" i="3" s="1"/>
  <c r="X364" i="6"/>
  <c r="Y364" i="6" s="1"/>
  <c r="AA364" i="6" s="1"/>
  <c r="X397" i="6"/>
  <c r="Y397" i="6" s="1"/>
  <c r="AA397" i="6" s="1"/>
  <c r="X478" i="6"/>
  <c r="Y478" i="6" s="1"/>
  <c r="AA478" i="6" s="1"/>
  <c r="G478" i="3" s="1"/>
  <c r="X295" i="6"/>
  <c r="Y295" i="6" s="1"/>
  <c r="AA295" i="6" s="1"/>
  <c r="G295" i="3" s="1"/>
  <c r="X436" i="6"/>
  <c r="Y436" i="6" s="1"/>
  <c r="AA436" i="6" s="1"/>
  <c r="G436" i="3" s="1"/>
  <c r="X356" i="6"/>
  <c r="Y356" i="6" s="1"/>
  <c r="AA356" i="6" s="1"/>
  <c r="X270" i="6"/>
  <c r="Y270" i="6" s="1"/>
  <c r="AA270" i="6" s="1"/>
  <c r="X297" i="6"/>
  <c r="Y297" i="6" s="1"/>
  <c r="AA297" i="6" s="1"/>
  <c r="G297" i="3" s="1"/>
  <c r="X143" i="6"/>
  <c r="Y143" i="6" s="1"/>
  <c r="AA143" i="6" s="1"/>
  <c r="X215" i="6"/>
  <c r="Y215" i="6" s="1"/>
  <c r="AA215" i="6" s="1"/>
  <c r="X288" i="6"/>
  <c r="Y288" i="6" s="1"/>
  <c r="AA288" i="6" s="1"/>
  <c r="X246" i="6"/>
  <c r="Y246" i="6" s="1"/>
  <c r="AA246" i="6" s="1"/>
  <c r="X9" i="6"/>
  <c r="Y9" i="6" s="1"/>
  <c r="AA9" i="6" s="1"/>
  <c r="X230" i="6"/>
  <c r="Y230" i="6" s="1"/>
  <c r="AA230" i="6" s="1"/>
  <c r="X462" i="6"/>
  <c r="Y462" i="6" s="1"/>
  <c r="AA462" i="6" s="1"/>
  <c r="G462" i="3" s="1"/>
  <c r="X493" i="6"/>
  <c r="Y493" i="6" s="1"/>
  <c r="AA493" i="6" s="1"/>
  <c r="X502" i="6"/>
  <c r="Y502" i="6" s="1"/>
  <c r="AA502" i="6" s="1"/>
  <c r="G502" i="3" s="1"/>
  <c r="X107" i="6"/>
  <c r="Y107" i="6" s="1"/>
  <c r="AA107" i="6" s="1"/>
  <c r="X33" i="6"/>
  <c r="Y33" i="6" s="1"/>
  <c r="AA33" i="6" s="1"/>
  <c r="X346" i="6"/>
  <c r="Y346" i="6" s="1"/>
  <c r="AA346" i="6" s="1"/>
  <c r="X420" i="6"/>
  <c r="Y420" i="6" s="1"/>
  <c r="AA420" i="6" s="1"/>
  <c r="X441" i="6"/>
  <c r="Y441" i="6" s="1"/>
  <c r="AA441" i="6" s="1"/>
  <c r="G441" i="3" s="1"/>
  <c r="X354" i="6"/>
  <c r="Y354" i="6" s="1"/>
  <c r="AA354" i="6" s="1"/>
  <c r="X461" i="6"/>
  <c r="Y461" i="6" s="1"/>
  <c r="AA461" i="6" s="1"/>
  <c r="G461" i="3" s="1"/>
  <c r="X426" i="6"/>
  <c r="Y426" i="6" s="1"/>
  <c r="AA426" i="6" s="1"/>
  <c r="X182" i="6"/>
  <c r="Y182" i="6" s="1"/>
  <c r="AA182" i="6" s="1"/>
  <c r="X353" i="6"/>
  <c r="Y353" i="6" s="1"/>
  <c r="AA353" i="6" s="1"/>
  <c r="X260" i="6"/>
  <c r="Y260" i="6" s="1"/>
  <c r="AA260" i="6" s="1"/>
  <c r="X203" i="6"/>
  <c r="Y203" i="6" s="1"/>
  <c r="AA203" i="6" s="1"/>
  <c r="X504" i="6"/>
  <c r="Y504" i="6" s="1"/>
  <c r="AA504" i="6" s="1"/>
  <c r="X363" i="6"/>
  <c r="Y363" i="6" s="1"/>
  <c r="AA363" i="6" s="1"/>
  <c r="G363" i="3" s="1"/>
  <c r="X455" i="6"/>
  <c r="Y455" i="6" s="1"/>
  <c r="AA455" i="6" s="1"/>
  <c r="G455" i="3" s="1"/>
  <c r="X194" i="6"/>
  <c r="Y194" i="6" s="1"/>
  <c r="AA194" i="6" s="1"/>
  <c r="X280" i="6"/>
  <c r="Y280" i="6" s="1"/>
  <c r="AA280" i="6" s="1"/>
  <c r="X384" i="6"/>
  <c r="Y384" i="6" s="1"/>
  <c r="AA384" i="6" s="1"/>
  <c r="X191" i="6"/>
  <c r="Y191" i="6" s="1"/>
  <c r="AA191" i="6" s="1"/>
  <c r="G191" i="3" s="1"/>
  <c r="X275" i="6"/>
  <c r="Y275" i="6" s="1"/>
  <c r="AA275" i="6" s="1"/>
  <c r="G275" i="3" s="1"/>
  <c r="X443" i="6"/>
  <c r="Y443" i="6" s="1"/>
  <c r="AA443" i="6" s="1"/>
  <c r="X359" i="6"/>
  <c r="Y359" i="6" s="1"/>
  <c r="AA359" i="6" s="1"/>
  <c r="X117" i="6"/>
  <c r="Y117" i="6" s="1"/>
  <c r="AA117" i="6" s="1"/>
  <c r="X223" i="6"/>
  <c r="Y223" i="6" s="1"/>
  <c r="AA223" i="6" s="1"/>
  <c r="X411" i="6"/>
  <c r="Y411" i="6" s="1"/>
  <c r="AA411" i="6" s="1"/>
  <c r="G411" i="3" s="1"/>
  <c r="X343" i="6"/>
  <c r="Y343" i="6" s="1"/>
  <c r="AA343" i="6" s="1"/>
  <c r="X287" i="6"/>
  <c r="Y287" i="6" s="1"/>
  <c r="AA287" i="6" s="1"/>
  <c r="X331" i="6"/>
  <c r="Y331" i="6" s="1"/>
  <c r="AA331" i="6" s="1"/>
  <c r="G331" i="3" s="1"/>
  <c r="X169" i="6"/>
  <c r="X427" i="6"/>
  <c r="Y427" i="6" s="1"/>
  <c r="AA427" i="6" s="1"/>
  <c r="G427" i="3" s="1"/>
  <c r="X272" i="6"/>
  <c r="Y272" i="6" s="1"/>
  <c r="AA272" i="6" s="1"/>
  <c r="X177" i="6"/>
  <c r="Y177" i="6" s="1"/>
  <c r="AA177" i="6" s="1"/>
  <c r="X119" i="6"/>
  <c r="Y119" i="6" s="1"/>
  <c r="AA119" i="6" s="1"/>
  <c r="X423" i="6"/>
  <c r="Y423" i="6" s="1"/>
  <c r="AA423" i="6" s="1"/>
  <c r="X43" i="6"/>
  <c r="Y43" i="6" s="1"/>
  <c r="AA43" i="6" s="1"/>
  <c r="X279" i="6"/>
  <c r="Y279" i="6" s="1"/>
  <c r="AA279" i="6" s="1"/>
  <c r="X274" i="6"/>
  <c r="Y274" i="6" s="1"/>
  <c r="AA274" i="6" s="1"/>
  <c r="X447" i="6"/>
  <c r="Y447" i="6" s="1"/>
  <c r="AA447" i="6" s="1"/>
  <c r="X457" i="6"/>
  <c r="Y457" i="6" s="1"/>
  <c r="AA457" i="6" s="1"/>
  <c r="G457" i="3" s="1"/>
  <c r="X202" i="6"/>
  <c r="Y202" i="6" s="1"/>
  <c r="AA202" i="6" s="1"/>
  <c r="X306" i="6"/>
  <c r="Y306" i="6" s="1"/>
  <c r="AA306" i="6" s="1"/>
  <c r="X241" i="6"/>
  <c r="Y241" i="6" s="1"/>
  <c r="AA241" i="6" s="1"/>
  <c r="X348" i="6"/>
  <c r="Y348" i="6" s="1"/>
  <c r="AA348" i="6" s="1"/>
  <c r="G348" i="3" s="1"/>
  <c r="X219" i="6"/>
  <c r="Y219" i="6" s="1"/>
  <c r="AA219" i="6" s="1"/>
  <c r="G219" i="3" s="1"/>
  <c r="X398" i="6"/>
  <c r="Y398" i="6" s="1"/>
  <c r="AA398" i="6" s="1"/>
  <c r="X466" i="6"/>
  <c r="Y466" i="6" s="1"/>
  <c r="AA466" i="6" s="1"/>
  <c r="X489" i="6"/>
  <c r="Y489" i="6" s="1"/>
  <c r="AA489" i="6" s="1"/>
  <c r="X32" i="6"/>
  <c r="Y32" i="6" s="1"/>
  <c r="AA32" i="6" s="1"/>
  <c r="G32" i="3" s="1"/>
  <c r="X102" i="6"/>
  <c r="Y102" i="6" s="1"/>
  <c r="AA102" i="6" s="1"/>
  <c r="G102" i="3" s="1"/>
  <c r="X459" i="6"/>
  <c r="Y459" i="6" s="1"/>
  <c r="AA459" i="6" s="1"/>
  <c r="G459" i="3" s="1"/>
  <c r="X332" i="6"/>
  <c r="Y332" i="6" s="1"/>
  <c r="AA332" i="6" s="1"/>
  <c r="X408" i="6"/>
  <c r="Y408" i="6" s="1"/>
  <c r="AA408" i="6" s="1"/>
  <c r="X445" i="6"/>
  <c r="X394" i="6"/>
  <c r="Y394" i="6" s="1"/>
  <c r="AA394" i="6" s="1"/>
  <c r="G394" i="3" s="1"/>
  <c r="X229" i="6"/>
  <c r="Y229" i="6" s="1"/>
  <c r="AA229" i="6" s="1"/>
  <c r="X484" i="6"/>
  <c r="Y484" i="6" s="1"/>
  <c r="AA484" i="6" s="1"/>
  <c r="X482" i="6"/>
  <c r="Y482" i="6" s="1"/>
  <c r="AA482" i="6" s="1"/>
  <c r="G482" i="3" s="1"/>
  <c r="X444" i="6"/>
  <c r="Y444" i="6" s="1"/>
  <c r="AA444" i="6" s="1"/>
  <c r="X345" i="6"/>
  <c r="Y345" i="6" s="1"/>
  <c r="AA345" i="6" s="1"/>
  <c r="G345" i="3" s="1"/>
  <c r="X402" i="6"/>
  <c r="Y402" i="6" s="1"/>
  <c r="AA402" i="6" s="1"/>
  <c r="X48" i="6"/>
  <c r="Y48" i="6" s="1"/>
  <c r="AA48" i="6" s="1"/>
  <c r="G48" i="3" s="1"/>
  <c r="X393" i="6"/>
  <c r="Y393" i="6" s="1"/>
  <c r="AA393" i="6" s="1"/>
  <c r="X132" i="6"/>
  <c r="Y132" i="6" s="1"/>
  <c r="AA132" i="6" s="1"/>
  <c r="G132" i="3" s="1"/>
  <c r="X500" i="6"/>
  <c r="Y500" i="6" s="1"/>
  <c r="AA500" i="6" s="1"/>
  <c r="G500" i="3" s="1"/>
  <c r="X147" i="6"/>
  <c r="X414" i="6"/>
  <c r="X256" i="6"/>
  <c r="Y256" i="6" s="1"/>
  <c r="AA256" i="6" s="1"/>
  <c r="X87" i="6"/>
  <c r="Y87" i="6" s="1"/>
  <c r="AA87" i="6" s="1"/>
  <c r="X122" i="6"/>
  <c r="Y122" i="6" s="1"/>
  <c r="AA122" i="6" s="1"/>
  <c r="G122" i="3" s="1"/>
  <c r="X418" i="6"/>
  <c r="Y418" i="6" s="1"/>
  <c r="AA418" i="6" s="1"/>
  <c r="G418" i="3" s="1"/>
  <c r="X497" i="6"/>
  <c r="Y497" i="6" s="1"/>
  <c r="AA497" i="6" s="1"/>
  <c r="G497" i="3" s="1"/>
  <c r="X421" i="6"/>
  <c r="Y421" i="6" s="1"/>
  <c r="AA421" i="6" s="1"/>
  <c r="X481" i="6"/>
  <c r="Y481" i="6" s="1"/>
  <c r="AA481" i="6" s="1"/>
  <c r="G481" i="3" s="1"/>
  <c r="X494" i="6"/>
  <c r="Y494" i="6" s="1"/>
  <c r="AA494" i="6" s="1"/>
  <c r="X239" i="6"/>
  <c r="Y239" i="6" s="1"/>
  <c r="AA239" i="6" s="1"/>
  <c r="G239" i="3" s="1"/>
  <c r="X232" i="6"/>
  <c r="Y232" i="6" s="1"/>
  <c r="AA232" i="6" s="1"/>
  <c r="X336" i="6"/>
  <c r="Y336" i="6" s="1"/>
  <c r="AA336" i="6" s="1"/>
  <c r="X286" i="6"/>
  <c r="Y286" i="6" s="1"/>
  <c r="AA286" i="6" s="1"/>
  <c r="X227" i="6"/>
  <c r="Y227" i="6" s="1"/>
  <c r="AA227" i="6" s="1"/>
  <c r="X139" i="6"/>
  <c r="Y139" i="6" s="1"/>
  <c r="AA139" i="6" s="1"/>
  <c r="X252" i="6"/>
  <c r="Y252" i="6" s="1"/>
  <c r="AA252" i="6" s="1"/>
  <c r="X149" i="6"/>
  <c r="Y149" i="6" s="1"/>
  <c r="AA149" i="6" s="1"/>
  <c r="X294" i="6"/>
  <c r="Y294" i="6" s="1"/>
  <c r="AA294" i="6" s="1"/>
  <c r="G294" i="3" s="1"/>
  <c r="X362" i="6"/>
  <c r="Y362" i="6" s="1"/>
  <c r="AA362" i="6" s="1"/>
  <c r="X95" i="6"/>
  <c r="Y95" i="6" s="1"/>
  <c r="AA95" i="6" s="1"/>
  <c r="X377" i="6"/>
  <c r="Y377" i="6" s="1"/>
  <c r="AA377" i="6" s="1"/>
  <c r="X214" i="6"/>
  <c r="Y214" i="6" s="1"/>
  <c r="AA214" i="6" s="1"/>
  <c r="X473" i="6"/>
  <c r="Y473" i="6" s="1"/>
  <c r="AA473" i="6" s="1"/>
  <c r="X296" i="6"/>
  <c r="Y296" i="6" s="1"/>
  <c r="AA296" i="6" s="1"/>
  <c r="X254" i="6"/>
  <c r="Y254" i="6" s="1"/>
  <c r="AA254" i="6" s="1"/>
  <c r="X422" i="6"/>
  <c r="X104" i="6"/>
  <c r="Y104" i="6" s="1"/>
  <c r="AA104" i="6" s="1"/>
  <c r="X496" i="6"/>
  <c r="Y496" i="6" s="1"/>
  <c r="AA496" i="6" s="1"/>
  <c r="X366" i="6"/>
  <c r="Y366" i="6" s="1"/>
  <c r="AA366" i="6" s="1"/>
  <c r="X135" i="6"/>
  <c r="Y135" i="6" s="1"/>
  <c r="AA135" i="6" s="1"/>
  <c r="X210" i="6"/>
  <c r="Y210" i="6" s="1"/>
  <c r="AA210" i="6" s="1"/>
  <c r="X479" i="6"/>
  <c r="Y479" i="6" s="1"/>
  <c r="AA479" i="6" s="1"/>
  <c r="X206" i="6"/>
  <c r="Y206" i="6" s="1"/>
  <c r="AA206" i="6" s="1"/>
  <c r="X183" i="6"/>
  <c r="Y183" i="6" s="1"/>
  <c r="AA183" i="6" s="1"/>
  <c r="X480" i="6"/>
  <c r="Y480" i="6" s="1"/>
  <c r="AA480" i="6" s="1"/>
  <c r="G480" i="3" s="1"/>
  <c r="X179" i="6"/>
  <c r="Y179" i="6" s="1"/>
  <c r="AA179" i="6" s="1"/>
  <c r="X240" i="6"/>
  <c r="Y240" i="6" s="1"/>
  <c r="AA240" i="6" s="1"/>
  <c r="X243" i="6"/>
  <c r="Y243" i="6" s="1"/>
  <c r="AA243" i="6" s="1"/>
  <c r="G243" i="3" s="1"/>
  <c r="X407" i="6"/>
  <c r="Y407" i="6" s="1"/>
  <c r="AA407" i="6" s="1"/>
  <c r="X451" i="6"/>
  <c r="Y451" i="6" s="1"/>
  <c r="AA451" i="6" s="1"/>
  <c r="X373" i="6"/>
  <c r="Y373" i="6" s="1"/>
  <c r="AA373" i="6" s="1"/>
  <c r="X291" i="6"/>
  <c r="Y291" i="6" s="1"/>
  <c r="AA291" i="6" s="1"/>
  <c r="G291" i="3" s="1"/>
  <c r="X5" i="6"/>
  <c r="Y5" i="6" s="1"/>
  <c r="AA5" i="6" s="1"/>
  <c r="X168" i="6"/>
  <c r="Y168" i="6" s="1"/>
  <c r="AA168" i="6" s="1"/>
  <c r="X116" i="6"/>
  <c r="Y116" i="6" s="1"/>
  <c r="AA116" i="6" s="1"/>
  <c r="X259" i="6"/>
  <c r="Y259" i="6" s="1"/>
  <c r="AA259" i="6" s="1"/>
  <c r="X389" i="6"/>
  <c r="Y389" i="6" s="1"/>
  <c r="AA389" i="6" s="1"/>
  <c r="X276" i="6"/>
  <c r="X419" i="6"/>
  <c r="Y419" i="6" s="1"/>
  <c r="AA419" i="6" s="1"/>
  <c r="X141" i="6"/>
  <c r="Y141" i="6" s="1"/>
  <c r="AA141" i="6" s="1"/>
  <c r="X465" i="6"/>
  <c r="Y465" i="6" s="1"/>
  <c r="AA465" i="6" s="1"/>
  <c r="X281" i="6"/>
  <c r="Y281" i="6" s="1"/>
  <c r="AA281" i="6" s="1"/>
  <c r="G281" i="3" s="1"/>
  <c r="X207" i="6"/>
  <c r="Y207" i="6" s="1"/>
  <c r="AA207" i="6" s="1"/>
  <c r="X17" i="6"/>
  <c r="Y17" i="6" s="1"/>
  <c r="AA17" i="6" s="1"/>
  <c r="G17" i="3" s="1"/>
  <c r="X98" i="6"/>
  <c r="Y98" i="6" s="1"/>
  <c r="AA98" i="6" s="1"/>
  <c r="X350" i="6"/>
  <c r="Y350" i="6" s="1"/>
  <c r="AA350" i="6" s="1"/>
  <c r="G350" i="3" s="1"/>
  <c r="X302" i="6"/>
  <c r="Y302" i="6" s="1"/>
  <c r="AA302" i="6" s="1"/>
  <c r="G302" i="3" s="1"/>
  <c r="X401" i="6"/>
  <c r="Y401" i="6" s="1"/>
  <c r="AA401" i="6" s="1"/>
  <c r="X285" i="6"/>
  <c r="Y285" i="6" s="1"/>
  <c r="AA285" i="6" s="1"/>
  <c r="X198" i="6"/>
  <c r="X261" i="6"/>
  <c r="Y261" i="6" s="1"/>
  <c r="AA261" i="6" s="1"/>
  <c r="X110" i="6"/>
  <c r="Y110" i="6" s="1"/>
  <c r="AA110" i="6" s="1"/>
  <c r="X190" i="6"/>
  <c r="Y190" i="6" s="1"/>
  <c r="AA190" i="6" s="1"/>
  <c r="G190" i="3" s="1"/>
  <c r="X313" i="6"/>
  <c r="Y313" i="6" s="1"/>
  <c r="AA313" i="6" s="1"/>
  <c r="X476" i="6"/>
  <c r="Y476" i="6" s="1"/>
  <c r="AA476" i="6" s="1"/>
  <c r="G476" i="3" s="1"/>
  <c r="X429" i="6"/>
  <c r="Y429" i="6" s="1"/>
  <c r="AA429" i="6" s="1"/>
  <c r="G429" i="3" s="1"/>
  <c r="X111" i="6"/>
  <c r="Y111" i="6" s="1"/>
  <c r="AA111" i="6" s="1"/>
  <c r="G111" i="3" s="1"/>
  <c r="X74" i="6"/>
  <c r="Y74" i="6" s="1"/>
  <c r="AA74" i="6" s="1"/>
  <c r="G74" i="3" s="1"/>
  <c r="X472" i="6"/>
  <c r="Y472" i="6" s="1"/>
  <c r="AA472" i="6" s="1"/>
  <c r="X333" i="6"/>
  <c r="Y333" i="6" s="1"/>
  <c r="AA333" i="6" s="1"/>
  <c r="X83" i="6"/>
  <c r="Y83" i="6" s="1"/>
  <c r="AA83" i="6" s="1"/>
  <c r="X507" i="6"/>
  <c r="Y507" i="6" s="1"/>
  <c r="AA507" i="6" s="1"/>
  <c r="X492" i="6"/>
  <c r="Y492" i="6" s="1"/>
  <c r="AA492" i="6" s="1"/>
  <c r="G492" i="3" s="1"/>
  <c r="X282" i="6"/>
  <c r="Y282" i="6" s="1"/>
  <c r="AA282" i="6" s="1"/>
  <c r="X93" i="6"/>
  <c r="Y93" i="6" s="1"/>
  <c r="AA93" i="6" s="1"/>
  <c r="X292" i="6"/>
  <c r="Y292" i="6" s="1"/>
  <c r="AA292" i="6" s="1"/>
  <c r="G292" i="3" s="1"/>
  <c r="X96" i="6"/>
  <c r="Y96" i="6" s="1"/>
  <c r="AA96" i="6" s="1"/>
  <c r="X293" i="6"/>
  <c r="Y293" i="6" s="1"/>
  <c r="AA293" i="6" s="1"/>
  <c r="G293" i="3" s="1"/>
  <c r="X486" i="6"/>
  <c r="Y486" i="6" s="1"/>
  <c r="AA486" i="6" s="1"/>
  <c r="X400" i="6"/>
  <c r="Y400" i="6" s="1"/>
  <c r="AA400" i="6" s="1"/>
  <c r="X371" i="6"/>
  <c r="Y371" i="6" s="1"/>
  <c r="AA371" i="6" s="1"/>
  <c r="X2" i="6"/>
  <c r="Y2" i="6" s="1"/>
  <c r="AA2" i="6" s="1"/>
  <c r="X55" i="6"/>
  <c r="Y55" i="6" s="1"/>
  <c r="AA55" i="6" s="1"/>
  <c r="X483" i="6"/>
  <c r="Y483" i="6" s="1"/>
  <c r="AA483" i="6" s="1"/>
  <c r="G483" i="3" s="1"/>
  <c r="X105" i="6"/>
  <c r="Y105" i="6" s="1"/>
  <c r="AA105" i="6" s="1"/>
  <c r="G105" i="3" s="1"/>
  <c r="X187" i="6"/>
  <c r="Y187" i="6" s="1"/>
  <c r="AA187" i="6" s="1"/>
  <c r="X351" i="6"/>
  <c r="Y351" i="6" s="1"/>
  <c r="AA351" i="6" s="1"/>
  <c r="X385" i="6"/>
  <c r="Y385" i="6" s="1"/>
  <c r="AA385" i="6" s="1"/>
  <c r="G385" i="3" s="1"/>
  <c r="X410" i="6"/>
  <c r="Y410" i="6" s="1"/>
  <c r="AA410" i="6" s="1"/>
  <c r="X460" i="6"/>
  <c r="Y460" i="6" s="1"/>
  <c r="AA460" i="6" s="1"/>
  <c r="G460" i="3" s="1"/>
  <c r="X172" i="6"/>
  <c r="Y172" i="6" s="1"/>
  <c r="AA172" i="6" s="1"/>
  <c r="G172" i="3" s="1"/>
  <c r="X265" i="6"/>
  <c r="Y265" i="6" s="1"/>
  <c r="AA265" i="6" s="1"/>
  <c r="G265" i="3" s="1"/>
  <c r="X499" i="6"/>
  <c r="Y499" i="6" s="1"/>
  <c r="AA499" i="6" s="1"/>
  <c r="G499" i="3" s="1"/>
  <c r="X424" i="6"/>
  <c r="Y424" i="6" s="1"/>
  <c r="AA424" i="6" s="1"/>
  <c r="X335" i="6"/>
  <c r="Y335" i="6" s="1"/>
  <c r="AA335" i="6" s="1"/>
  <c r="X277" i="6"/>
  <c r="Y277" i="6" s="1"/>
  <c r="AA277" i="6" s="1"/>
  <c r="X181" i="6"/>
  <c r="Y181" i="6" s="1"/>
  <c r="AA181" i="6" s="1"/>
  <c r="X430" i="6"/>
  <c r="Y430" i="6" s="1"/>
  <c r="AA430" i="6" s="1"/>
  <c r="G430" i="3" s="1"/>
  <c r="X387" i="6"/>
  <c r="Y387" i="6" s="1"/>
  <c r="AA387" i="6" s="1"/>
  <c r="G205" i="3"/>
  <c r="J12" i="4"/>
  <c r="J40" i="4" s="1"/>
  <c r="G24" i="3"/>
  <c r="B4" i="4"/>
  <c r="B32" i="4" s="1"/>
  <c r="G244" i="3"/>
  <c r="B14" i="4"/>
  <c r="B42" i="4" s="1"/>
  <c r="G76" i="3"/>
  <c r="AH6" i="4"/>
  <c r="AH34" i="4" s="1"/>
  <c r="G61" i="3"/>
  <c r="L5" i="4"/>
  <c r="L33" i="4" s="1"/>
  <c r="G144" i="3"/>
  <c r="T9" i="4"/>
  <c r="T37" i="4" s="1"/>
  <c r="G118" i="3"/>
  <c r="Y8" i="4"/>
  <c r="Y36" i="4" s="1"/>
  <c r="G399" i="3"/>
  <c r="AA21" i="4"/>
  <c r="AA49" i="4" s="1"/>
  <c r="G167" i="3"/>
  <c r="V10" i="4"/>
  <c r="V38" i="4" s="1"/>
  <c r="G60" i="3"/>
  <c r="AA5" i="4"/>
  <c r="AA33" i="4" s="1"/>
  <c r="G163" i="3"/>
  <c r="AJ10" i="4"/>
  <c r="AJ38" i="4" s="1"/>
  <c r="G185" i="3"/>
  <c r="F11" i="4"/>
  <c r="F39" i="4" s="1"/>
  <c r="G228" i="3"/>
  <c r="D13" i="4"/>
  <c r="D41" i="4" s="1"/>
  <c r="G247" i="3"/>
  <c r="I14" i="4"/>
  <c r="I42" i="4" s="1"/>
  <c r="G112" i="3"/>
  <c r="L8" i="4"/>
  <c r="L36" i="4" s="1"/>
  <c r="G200" i="3"/>
  <c r="B12" i="4"/>
  <c r="B40" i="4" s="1"/>
  <c r="G184" i="3"/>
  <c r="U11" i="4"/>
  <c r="U39" i="4" s="1"/>
  <c r="G115" i="3"/>
  <c r="T8" i="4"/>
  <c r="T36" i="4" s="1"/>
  <c r="G157" i="3"/>
  <c r="H10" i="4"/>
  <c r="H38" i="4" s="1"/>
  <c r="G226" i="3"/>
  <c r="Z13" i="4"/>
  <c r="Z41" i="4" s="1"/>
  <c r="G138" i="3"/>
  <c r="D9" i="4"/>
  <c r="D37" i="4" s="1"/>
  <c r="G11" i="3"/>
  <c r="B13" i="4"/>
  <c r="B41" i="4" s="1"/>
  <c r="G121" i="3"/>
  <c r="Z8" i="4"/>
  <c r="Z36" i="4" s="1"/>
  <c r="G395" i="3"/>
  <c r="V20" i="4"/>
  <c r="V48" i="4" s="1"/>
  <c r="G140" i="3"/>
  <c r="M9" i="4"/>
  <c r="M37" i="4" s="1"/>
  <c r="G378" i="3"/>
  <c r="K20" i="4"/>
  <c r="K48" i="4" s="1"/>
  <c r="G197" i="3"/>
  <c r="AB11" i="4"/>
  <c r="AB39" i="4" s="1"/>
  <c r="Y178" i="6"/>
  <c r="AA178" i="6" s="1"/>
  <c r="G20" i="3"/>
  <c r="J22" i="4"/>
  <c r="J50" i="4" s="1"/>
  <c r="G271" i="3"/>
  <c r="O15" i="4"/>
  <c r="O43" i="4" s="1"/>
  <c r="G78" i="3"/>
  <c r="L6" i="4"/>
  <c r="L34" i="4" s="1"/>
  <c r="G165" i="3"/>
  <c r="K10" i="4"/>
  <c r="K38" i="4" s="1"/>
  <c r="G103" i="3"/>
  <c r="E17" i="4"/>
  <c r="E45" i="4" s="1"/>
  <c r="G12" i="3"/>
  <c r="J14" i="4"/>
  <c r="J42" i="4" s="1"/>
  <c r="G38" i="3"/>
  <c r="AC4" i="4"/>
  <c r="AC32" i="4" s="1"/>
  <c r="G166" i="3"/>
  <c r="X10" i="4"/>
  <c r="X38" i="4" s="1"/>
  <c r="G90" i="3"/>
  <c r="D7" i="4"/>
  <c r="D35" i="4" s="1"/>
  <c r="G212" i="3"/>
  <c r="M12" i="4"/>
  <c r="M40" i="4" s="1"/>
  <c r="G37" i="3"/>
  <c r="X4" i="4"/>
  <c r="X32" i="4" s="1"/>
  <c r="G234" i="3"/>
  <c r="E13" i="4"/>
  <c r="E41" i="4" s="1"/>
  <c r="G79" i="3"/>
  <c r="M6" i="4"/>
  <c r="M34" i="4" s="1"/>
  <c r="G65" i="3"/>
  <c r="T5" i="4"/>
  <c r="T33" i="4" s="1"/>
  <c r="G23" i="3"/>
  <c r="E25" i="4"/>
  <c r="E53" i="4" s="1"/>
  <c r="G54" i="3"/>
  <c r="AI5" i="4"/>
  <c r="AI33" i="4" s="1"/>
  <c r="G238" i="3"/>
  <c r="AH13" i="4"/>
  <c r="AH41" i="4" s="1"/>
  <c r="G27" i="3"/>
  <c r="J4" i="4"/>
  <c r="J32" i="4" s="1"/>
  <c r="G391" i="3"/>
  <c r="F20" i="4"/>
  <c r="F48" i="4" s="1"/>
  <c r="G357" i="3"/>
  <c r="D19" i="4"/>
  <c r="D47" i="4" s="1"/>
  <c r="G136" i="3"/>
  <c r="AH9" i="4"/>
  <c r="AH37" i="4" s="1"/>
  <c r="G204" i="3"/>
  <c r="Y12" i="4"/>
  <c r="Y40" i="4" s="1"/>
  <c r="G97" i="3"/>
  <c r="R7" i="4"/>
  <c r="R35" i="4" s="1"/>
  <c r="G75" i="3"/>
  <c r="F6" i="4"/>
  <c r="F34" i="4" s="1"/>
  <c r="G255" i="3"/>
  <c r="Y14" i="4"/>
  <c r="Y42" i="4" s="1"/>
  <c r="G162" i="3"/>
  <c r="AI10" i="4"/>
  <c r="AI38" i="4" s="1"/>
  <c r="G257" i="3"/>
  <c r="C14" i="4"/>
  <c r="C42" i="4" s="1"/>
  <c r="G380" i="3"/>
  <c r="D20" i="4"/>
  <c r="D48" i="4" s="1"/>
  <c r="G180" i="3"/>
  <c r="AH11" i="4"/>
  <c r="AH39" i="4" s="1"/>
  <c r="G42" i="3"/>
  <c r="F4" i="4"/>
  <c r="F32" i="4" s="1"/>
  <c r="G201" i="3"/>
  <c r="AG12" i="4"/>
  <c r="AG40" i="4" s="1"/>
  <c r="Y456" i="6"/>
  <c r="AA456" i="6" s="1"/>
  <c r="G456" i="3" s="1"/>
  <c r="G3" i="3"/>
  <c r="V5" i="4"/>
  <c r="V33" i="4" s="1"/>
  <c r="G28" i="3"/>
  <c r="AD4" i="4"/>
  <c r="AD32" i="4" s="1"/>
  <c r="G44" i="3"/>
  <c r="L4" i="4"/>
  <c r="L32" i="4" s="1"/>
  <c r="G30" i="3"/>
  <c r="E4" i="4"/>
  <c r="E32" i="4" s="1"/>
  <c r="G58" i="3"/>
  <c r="E5" i="4"/>
  <c r="E33" i="4" s="1"/>
  <c r="G106" i="3"/>
  <c r="L20" i="4"/>
  <c r="L48" i="4" s="1"/>
  <c r="G150" i="3"/>
  <c r="H9" i="4"/>
  <c r="H37" i="4" s="1"/>
  <c r="G403" i="3"/>
  <c r="AC21" i="4"/>
  <c r="AC49" i="4" s="1"/>
  <c r="G50" i="3"/>
  <c r="K5" i="4"/>
  <c r="K33" i="4" s="1"/>
  <c r="G301" i="3"/>
  <c r="AD17" i="4"/>
  <c r="AD45" i="4" s="1"/>
  <c r="G327" i="3"/>
  <c r="U17" i="4"/>
  <c r="U45" i="4" s="1"/>
  <c r="G40" i="3"/>
  <c r="O4" i="4"/>
  <c r="O32" i="4" s="1"/>
  <c r="G160" i="3"/>
  <c r="I10" i="4"/>
  <c r="I38" i="4" s="1"/>
  <c r="G85" i="3"/>
  <c r="AD6" i="4"/>
  <c r="AD34" i="4" s="1"/>
  <c r="G151" i="3"/>
  <c r="V9" i="4"/>
  <c r="V37" i="4" s="1"/>
  <c r="G56" i="3"/>
  <c r="M5" i="4"/>
  <c r="M33" i="4" s="1"/>
  <c r="G269" i="3"/>
  <c r="L15" i="4"/>
  <c r="L43" i="4" s="1"/>
  <c r="G142" i="3"/>
  <c r="X9" i="4"/>
  <c r="X37" i="4" s="1"/>
  <c r="G334" i="3"/>
  <c r="P18" i="4"/>
  <c r="P46" i="4" s="1"/>
  <c r="G320" i="3"/>
  <c r="B17" i="4"/>
  <c r="B45" i="4" s="1"/>
  <c r="G4" i="3"/>
  <c r="E6" i="4"/>
  <c r="E34" i="4" s="1"/>
  <c r="Y471" i="6"/>
  <c r="AA471" i="6" s="1"/>
  <c r="G471" i="3" s="1"/>
  <c r="G15" i="3"/>
  <c r="AC17" i="4"/>
  <c r="AC45" i="4" s="1"/>
  <c r="Y169" i="6"/>
  <c r="AA169" i="6" s="1"/>
  <c r="G315" i="3"/>
  <c r="Z17" i="4"/>
  <c r="Z45" i="4" s="1"/>
  <c r="G171" i="3"/>
  <c r="J10" i="4"/>
  <c r="J38" i="4" s="1"/>
  <c r="G316" i="3"/>
  <c r="J17" i="4"/>
  <c r="J45" i="4" s="1"/>
  <c r="G8" i="3"/>
  <c r="S3" i="4"/>
  <c r="S31" i="4" s="1"/>
  <c r="G94" i="3"/>
  <c r="S8" i="4"/>
  <c r="S36" i="4" s="1"/>
  <c r="G220" i="3"/>
  <c r="AJ12" i="4"/>
  <c r="AJ40" i="4" s="1"/>
  <c r="G46" i="3"/>
  <c r="B5" i="4"/>
  <c r="B33" i="4" s="1"/>
  <c r="Y445" i="6"/>
  <c r="AA445" i="6" s="1"/>
  <c r="G225" i="3"/>
  <c r="M13" i="4"/>
  <c r="M41" i="4" s="1"/>
  <c r="G314" i="3"/>
  <c r="F17" i="4"/>
  <c r="F45" i="4" s="1"/>
  <c r="G245" i="3"/>
  <c r="AD14" i="4"/>
  <c r="AD42" i="4" s="1"/>
  <c r="G365" i="3"/>
  <c r="T19" i="4"/>
  <c r="T47" i="4" s="1"/>
  <c r="G231" i="3"/>
  <c r="U13" i="4"/>
  <c r="U41" i="4" s="1"/>
  <c r="G16" i="3"/>
  <c r="AH18" i="4"/>
  <c r="AH46" i="4" s="1"/>
  <c r="Y35" i="6"/>
  <c r="AA35" i="6" s="1"/>
  <c r="G158" i="3"/>
  <c r="AA10" i="4"/>
  <c r="AA38" i="4" s="1"/>
  <c r="G63" i="3"/>
  <c r="F5" i="4"/>
  <c r="F33" i="4" s="1"/>
  <c r="G442" i="3"/>
  <c r="AB23" i="4"/>
  <c r="AB51" i="4" s="1"/>
  <c r="G52" i="3"/>
  <c r="I5" i="4"/>
  <c r="I33" i="4" s="1"/>
  <c r="G68" i="3"/>
  <c r="X6" i="4"/>
  <c r="X34" i="4" s="1"/>
  <c r="G432" i="3"/>
  <c r="C22" i="4"/>
  <c r="C50" i="4" s="1"/>
  <c r="G208" i="3"/>
  <c r="S12" i="4"/>
  <c r="S40" i="4" s="1"/>
  <c r="Y147" i="6"/>
  <c r="AA147" i="6" s="1"/>
  <c r="Y414" i="6"/>
  <c r="AA414" i="6" s="1"/>
  <c r="G414" i="3" s="1"/>
  <c r="G213" i="3"/>
  <c r="V12" i="4"/>
  <c r="V40" i="4" s="1"/>
  <c r="G81" i="3"/>
  <c r="V6" i="4"/>
  <c r="V34" i="4" s="1"/>
  <c r="G72" i="3"/>
  <c r="AA6" i="4"/>
  <c r="AA34" i="4" s="1"/>
  <c r="G89" i="3"/>
  <c r="K6" i="4"/>
  <c r="K34" i="4" s="1"/>
  <c r="G66" i="3"/>
  <c r="X5" i="4"/>
  <c r="X33" i="4" s="1"/>
  <c r="G355" i="3"/>
  <c r="AA19" i="4"/>
  <c r="AA47" i="4" s="1"/>
  <c r="G84" i="3"/>
  <c r="I6" i="4"/>
  <c r="I34" i="4" s="1"/>
  <c r="Y422" i="6"/>
  <c r="AA422" i="6" s="1"/>
  <c r="G49" i="3"/>
  <c r="D5" i="4"/>
  <c r="D33" i="4" s="1"/>
  <c r="G251" i="3"/>
  <c r="O14" i="4"/>
  <c r="O42" i="4" s="1"/>
  <c r="G156" i="3"/>
  <c r="B10" i="4"/>
  <c r="B38" i="4" s="1"/>
  <c r="G153" i="3"/>
  <c r="K9" i="4"/>
  <c r="K37" i="4" s="1"/>
  <c r="G53" i="3"/>
  <c r="S5" i="4"/>
  <c r="S33" i="4" s="1"/>
  <c r="G326" i="3"/>
  <c r="S17" i="4"/>
  <c r="S45" i="4" s="1"/>
  <c r="G342" i="3"/>
  <c r="Z18" i="4"/>
  <c r="Z46" i="4" s="1"/>
  <c r="G361" i="3"/>
  <c r="AH19" i="4"/>
  <c r="AH47" i="4" s="1"/>
  <c r="G145" i="3"/>
  <c r="Y9" i="4"/>
  <c r="Y37" i="4" s="1"/>
  <c r="G19" i="3"/>
  <c r="F21" i="4"/>
  <c r="F49" i="4" s="1"/>
  <c r="Y276" i="6"/>
  <c r="AA276" i="6" s="1"/>
  <c r="Y195" i="6"/>
  <c r="AA195" i="6" s="1"/>
  <c r="Y198" i="6"/>
  <c r="AA198" i="6" s="1"/>
  <c r="G143" i="3" l="1"/>
  <c r="B9" i="4"/>
  <c r="B37" i="4" s="1"/>
  <c r="G424" i="3"/>
  <c r="E22" i="4"/>
  <c r="E50" i="4" s="1"/>
  <c r="C4" i="4"/>
  <c r="C32" i="4" s="1"/>
  <c r="G2" i="3"/>
  <c r="G259" i="3"/>
  <c r="Z14" i="4"/>
  <c r="Z42" i="4" s="1"/>
  <c r="G149" i="3"/>
  <c r="AI9" i="4"/>
  <c r="AI37" i="4" s="1"/>
  <c r="G210" i="3"/>
  <c r="AA12" i="4"/>
  <c r="AA40" i="4" s="1"/>
  <c r="G336" i="3"/>
  <c r="O18" i="4"/>
  <c r="O46" i="4" s="1"/>
  <c r="G402" i="3"/>
  <c r="AD21" i="4"/>
  <c r="AD49" i="4" s="1"/>
  <c r="G241" i="3"/>
  <c r="N13" i="4"/>
  <c r="N41" i="4" s="1"/>
  <c r="G433" i="3"/>
  <c r="Z22" i="4"/>
  <c r="Z50" i="4" s="1"/>
  <c r="G458" i="3"/>
  <c r="P23" i="4"/>
  <c r="P51" i="4" s="1"/>
  <c r="G438" i="3"/>
  <c r="I22" i="4"/>
  <c r="I50" i="4" s="1"/>
  <c r="G266" i="3"/>
  <c r="B15" i="4"/>
  <c r="B43" i="4" s="1"/>
  <c r="G114" i="3"/>
  <c r="I8" i="4"/>
  <c r="I36" i="4" s="1"/>
  <c r="G358" i="3"/>
  <c r="K19" i="4"/>
  <c r="K47" i="4" s="1"/>
  <c r="G187" i="3"/>
  <c r="AE11" i="4"/>
  <c r="AE39" i="4" s="1"/>
  <c r="G285" i="3"/>
  <c r="AA15" i="4"/>
  <c r="AA43" i="4" s="1"/>
  <c r="G232" i="3"/>
  <c r="AA13" i="4"/>
  <c r="AA41" i="4" s="1"/>
  <c r="G420" i="3"/>
  <c r="B22" i="4"/>
  <c r="B50" i="4" s="1"/>
  <c r="G443" i="3"/>
  <c r="U23" i="4"/>
  <c r="U51" i="4" s="1"/>
  <c r="G70" i="3"/>
  <c r="S6" i="4"/>
  <c r="S34" i="4" s="1"/>
  <c r="G77" i="3"/>
  <c r="Y6" i="4"/>
  <c r="Y34" i="4" s="1"/>
  <c r="G128" i="3"/>
  <c r="F8" i="4"/>
  <c r="F36" i="4" s="1"/>
  <c r="G6" i="3"/>
  <c r="I3" i="4"/>
  <c r="I31" i="4" s="1"/>
  <c r="G387" i="3"/>
  <c r="AH20" i="4"/>
  <c r="AH48" i="4" s="1"/>
  <c r="G178" i="3"/>
  <c r="J11" i="4"/>
  <c r="J39" i="4" s="1"/>
  <c r="G283" i="3"/>
  <c r="I15" i="4"/>
  <c r="I43" i="4" s="1"/>
  <c r="G270" i="3"/>
  <c r="D15" i="4"/>
  <c r="D43" i="4" s="1"/>
  <c r="G333" i="3"/>
  <c r="AC18" i="4"/>
  <c r="AC46" i="4" s="1"/>
  <c r="G135" i="3"/>
  <c r="F9" i="4"/>
  <c r="F37" i="4" s="1"/>
  <c r="G494" i="3"/>
  <c r="AJ25" i="4"/>
  <c r="AJ53" i="4" s="1"/>
  <c r="G214" i="3"/>
  <c r="AI12" i="4"/>
  <c r="AI40" i="4" s="1"/>
  <c r="G141" i="3"/>
  <c r="AA9" i="4"/>
  <c r="AA37" i="4" s="1"/>
  <c r="G366" i="3"/>
  <c r="F19" i="4"/>
  <c r="F47" i="4" s="1"/>
  <c r="G134" i="3"/>
  <c r="S9" i="4"/>
  <c r="S37" i="4" s="1"/>
  <c r="G392" i="3"/>
  <c r="M20" i="4"/>
  <c r="M48" i="4" s="1"/>
  <c r="G388" i="3"/>
  <c r="AJ20" i="4"/>
  <c r="AJ48" i="4" s="1"/>
  <c r="G55" i="3"/>
  <c r="Y5" i="4"/>
  <c r="Y33" i="4" s="1"/>
  <c r="G246" i="3"/>
  <c r="E14" i="4"/>
  <c r="E42" i="4" s="1"/>
  <c r="G116" i="3"/>
  <c r="J8" i="4"/>
  <c r="J36" i="4" s="1"/>
  <c r="G206" i="3"/>
  <c r="F12" i="4"/>
  <c r="F40" i="4" s="1"/>
  <c r="G33" i="3"/>
  <c r="U4" i="4"/>
  <c r="U32" i="4" s="1"/>
  <c r="G207" i="3"/>
  <c r="K12" i="4"/>
  <c r="K40" i="4" s="1"/>
  <c r="G353" i="3"/>
  <c r="V18" i="4"/>
  <c r="V46" i="4" s="1"/>
  <c r="G286" i="3"/>
  <c r="J15" i="4"/>
  <c r="J43" i="4" s="1"/>
  <c r="G35" i="3"/>
  <c r="I4" i="4"/>
  <c r="I32" i="4" s="1"/>
  <c r="G397" i="3"/>
  <c r="AG20" i="4"/>
  <c r="AG48" i="4" s="1"/>
  <c r="G313" i="3"/>
  <c r="M17" i="4"/>
  <c r="M45" i="4" s="1"/>
  <c r="G465" i="3"/>
  <c r="Z24" i="4"/>
  <c r="Z52" i="4" s="1"/>
  <c r="G306" i="3"/>
  <c r="T22" i="4"/>
  <c r="T50" i="4" s="1"/>
  <c r="G496" i="3"/>
  <c r="D25" i="4"/>
  <c r="D53" i="4" s="1"/>
  <c r="G421" i="3"/>
  <c r="X22" i="4"/>
  <c r="X50" i="4" s="1"/>
  <c r="G272" i="3"/>
  <c r="S15" i="4"/>
  <c r="S43" i="4" s="1"/>
  <c r="G280" i="3"/>
  <c r="E15" i="4"/>
  <c r="E43" i="4" s="1"/>
  <c r="G308" i="3"/>
  <c r="X24" i="4"/>
  <c r="X52" i="4" s="1"/>
  <c r="G248" i="3"/>
  <c r="T14" i="4"/>
  <c r="T42" i="4" s="1"/>
  <c r="G159" i="3"/>
  <c r="S10" i="4"/>
  <c r="S38" i="4" s="1"/>
  <c r="G47" i="3"/>
  <c r="AJ5" i="4"/>
  <c r="AJ33" i="4" s="1"/>
  <c r="G181" i="3"/>
  <c r="V11" i="4"/>
  <c r="V39" i="4" s="1"/>
  <c r="G386" i="3"/>
  <c r="T20" i="4"/>
  <c r="T48" i="4" s="1"/>
  <c r="G95" i="3"/>
  <c r="AJ9" i="4"/>
  <c r="AJ37" i="4" s="1"/>
  <c r="G107" i="3"/>
  <c r="E21" i="4"/>
  <c r="E49" i="4" s="1"/>
  <c r="G307" i="3"/>
  <c r="AE23" i="4"/>
  <c r="AE51" i="4" s="1"/>
  <c r="G346" i="3"/>
  <c r="AE18" i="4"/>
  <c r="AE46" i="4" s="1"/>
  <c r="G339" i="3"/>
  <c r="U18" i="4"/>
  <c r="U46" i="4" s="1"/>
  <c r="G377" i="3"/>
  <c r="S20" i="4"/>
  <c r="S48" i="4" s="1"/>
  <c r="G445" i="3"/>
  <c r="O23" i="4"/>
  <c r="O51" i="4" s="1"/>
  <c r="G202" i="3"/>
  <c r="H12" i="4"/>
  <c r="H40" i="4" s="1"/>
  <c r="G177" i="3"/>
  <c r="L10" i="4"/>
  <c r="L38" i="4" s="1"/>
  <c r="G384" i="3"/>
  <c r="AI20" i="4"/>
  <c r="AI48" i="4" s="1"/>
  <c r="G173" i="3"/>
  <c r="D10" i="4"/>
  <c r="D38" i="4" s="1"/>
  <c r="G235" i="3"/>
  <c r="AD13" i="4"/>
  <c r="AD41" i="4" s="1"/>
  <c r="G304" i="3"/>
  <c r="E20" i="4"/>
  <c r="E48" i="4" s="1"/>
  <c r="G110" i="3"/>
  <c r="F24" i="4"/>
  <c r="F52" i="4" s="1"/>
  <c r="G195" i="3"/>
  <c r="P11" i="4"/>
  <c r="P39" i="4" s="1"/>
  <c r="G408" i="3"/>
  <c r="D21" i="4"/>
  <c r="D49" i="4" s="1"/>
  <c r="G261" i="3"/>
  <c r="S14" i="4"/>
  <c r="S42" i="4" s="1"/>
  <c r="G419" i="3"/>
  <c r="AH21" i="4"/>
  <c r="AH49" i="4" s="1"/>
  <c r="G168" i="3"/>
  <c r="M10" i="4"/>
  <c r="M38" i="4" s="1"/>
  <c r="G104" i="3"/>
  <c r="N12" i="4"/>
  <c r="N40" i="4" s="1"/>
  <c r="G444" i="3"/>
  <c r="AC23" i="4"/>
  <c r="AC51" i="4" s="1"/>
  <c r="G332" i="3"/>
  <c r="AB18" i="4"/>
  <c r="AB46" i="4" s="1"/>
  <c r="G447" i="3"/>
  <c r="AH23" i="4"/>
  <c r="AH51" i="4" s="1"/>
  <c r="G194" i="3"/>
  <c r="N11" i="4"/>
  <c r="N39" i="4" s="1"/>
  <c r="G230" i="3"/>
  <c r="Y13" i="4"/>
  <c r="Y41" i="4" s="1"/>
  <c r="G22" i="3"/>
  <c r="D24" i="4"/>
  <c r="D52" i="4" s="1"/>
  <c r="G448" i="3"/>
  <c r="E23" i="4"/>
  <c r="E51" i="4" s="1"/>
  <c r="G464" i="3"/>
  <c r="B24" i="4"/>
  <c r="B52" i="4" s="1"/>
  <c r="G25" i="3"/>
  <c r="Y4" i="4"/>
  <c r="Y32" i="4" s="1"/>
  <c r="G490" i="3"/>
  <c r="I25" i="4"/>
  <c r="I53" i="4" s="1"/>
  <c r="G317" i="3"/>
  <c r="T17" i="4"/>
  <c r="T45" i="4" s="1"/>
  <c r="G501" i="3"/>
  <c r="Y25" i="4"/>
  <c r="Y53" i="4" s="1"/>
  <c r="G277" i="3"/>
  <c r="Z15" i="4"/>
  <c r="Z43" i="4" s="1"/>
  <c r="G371" i="3"/>
  <c r="Y19" i="4"/>
  <c r="Y47" i="4" s="1"/>
  <c r="G364" i="3"/>
  <c r="E19" i="4"/>
  <c r="E47" i="4" s="1"/>
  <c r="G362" i="3"/>
  <c r="M19" i="4"/>
  <c r="M47" i="4" s="1"/>
  <c r="G406" i="3"/>
  <c r="M21" i="4"/>
  <c r="M49" i="4" s="1"/>
  <c r="G487" i="3"/>
  <c r="S25" i="4"/>
  <c r="S53" i="4" s="1"/>
  <c r="G344" i="3"/>
  <c r="AD18" i="4"/>
  <c r="AD46" i="4" s="1"/>
  <c r="G67" i="3"/>
  <c r="H5" i="4"/>
  <c r="H33" i="4" s="1"/>
  <c r="G131" i="3"/>
  <c r="X8" i="4"/>
  <c r="X36" i="4" s="1"/>
  <c r="G335" i="3"/>
  <c r="E18" i="4"/>
  <c r="E46" i="4" s="1"/>
  <c r="G400" i="3"/>
  <c r="L21" i="4"/>
  <c r="L49" i="4" s="1"/>
  <c r="G203" i="3"/>
  <c r="D12" i="4"/>
  <c r="D40" i="4" s="1"/>
  <c r="G117" i="3"/>
  <c r="B8" i="4"/>
  <c r="B36" i="4" s="1"/>
  <c r="G493" i="3"/>
  <c r="AA25" i="4"/>
  <c r="AA53" i="4" s="1"/>
  <c r="G488" i="3"/>
  <c r="M25" i="4"/>
  <c r="M53" i="4" s="1"/>
  <c r="G479" i="3"/>
  <c r="P24" i="4"/>
  <c r="P52" i="4" s="1"/>
  <c r="G198" i="3"/>
  <c r="Z11" i="4"/>
  <c r="Z39" i="4" s="1"/>
  <c r="G507" i="3"/>
  <c r="AI25" i="4"/>
  <c r="AI53" i="4" s="1"/>
  <c r="G5" i="3"/>
  <c r="B3" i="4"/>
  <c r="B31" i="4" s="1"/>
  <c r="G422" i="3"/>
  <c r="F22" i="4"/>
  <c r="F50" i="4" s="1"/>
  <c r="G274" i="3"/>
  <c r="N15" i="4"/>
  <c r="N43" i="4" s="1"/>
  <c r="G169" i="3"/>
  <c r="AG10" i="4"/>
  <c r="AG38" i="4" s="1"/>
  <c r="G9" i="3"/>
  <c r="E11" i="4"/>
  <c r="E39" i="4" s="1"/>
  <c r="G506" i="3"/>
  <c r="V25" i="4"/>
  <c r="V53" i="4" s="1"/>
  <c r="G401" i="3"/>
  <c r="I21" i="4"/>
  <c r="I49" i="4" s="1"/>
  <c r="G276" i="3"/>
  <c r="Y15" i="4"/>
  <c r="Y43" i="4" s="1"/>
  <c r="G254" i="3"/>
  <c r="F14" i="4"/>
  <c r="F42" i="4" s="1"/>
  <c r="G256" i="3"/>
  <c r="L14" i="4"/>
  <c r="L42" i="4" s="1"/>
  <c r="G279" i="3"/>
  <c r="F15" i="4"/>
  <c r="F43" i="4" s="1"/>
  <c r="G288" i="3"/>
  <c r="M16" i="4"/>
  <c r="M44" i="4" s="1"/>
  <c r="AK44" i="4" s="1"/>
  <c r="G224" i="3"/>
  <c r="AE13" i="4"/>
  <c r="AE41" i="4" s="1"/>
  <c r="G405" i="3"/>
  <c r="X21" i="4"/>
  <c r="X49" i="4" s="1"/>
  <c r="G250" i="3"/>
  <c r="X14" i="4"/>
  <c r="X42" i="4" s="1"/>
  <c r="G321" i="3"/>
  <c r="L17" i="4"/>
  <c r="L45" i="4" s="1"/>
  <c r="G376" i="3"/>
  <c r="B20" i="4"/>
  <c r="B48" i="4" s="1"/>
  <c r="G486" i="3"/>
  <c r="X25" i="4"/>
  <c r="X53" i="4" s="1"/>
  <c r="G83" i="3"/>
  <c r="AJ6" i="4"/>
  <c r="AJ34" i="4" s="1"/>
  <c r="G379" i="3"/>
  <c r="Y20" i="4"/>
  <c r="Y48" i="4" s="1"/>
  <c r="G373" i="3"/>
  <c r="L19" i="4"/>
  <c r="L47" i="4" s="1"/>
  <c r="G359" i="3"/>
  <c r="V19" i="4"/>
  <c r="V47" i="4" s="1"/>
  <c r="G99" i="3"/>
  <c r="X13" i="4"/>
  <c r="X41" i="4" s="1"/>
  <c r="G360" i="3"/>
  <c r="S19" i="4"/>
  <c r="S47" i="4" s="1"/>
  <c r="G43" i="3"/>
  <c r="Z4" i="4"/>
  <c r="Z32" i="4" s="1"/>
  <c r="G504" i="3"/>
  <c r="T25" i="4"/>
  <c r="T53" i="4" s="1"/>
  <c r="G278" i="3"/>
  <c r="AJ15" i="4"/>
  <c r="AJ43" i="4" s="1"/>
  <c r="G10" i="3"/>
  <c r="J7" i="4"/>
  <c r="J35" i="4" s="1"/>
  <c r="G34" i="3"/>
  <c r="S4" i="4"/>
  <c r="S32" i="4" s="1"/>
  <c r="G503" i="3"/>
  <c r="AH25" i="4"/>
  <c r="AH53" i="4" s="1"/>
  <c r="G451" i="3"/>
  <c r="Z23" i="4"/>
  <c r="Z51" i="4" s="1"/>
  <c r="G398" i="3"/>
  <c r="B21" i="4"/>
  <c r="B49" i="4" s="1"/>
  <c r="G287" i="3"/>
  <c r="AD15" i="4"/>
  <c r="AD43" i="4" s="1"/>
  <c r="G215" i="3"/>
  <c r="L12" i="4"/>
  <c r="L40" i="4" s="1"/>
  <c r="G453" i="3"/>
  <c r="AF23" i="4"/>
  <c r="AF51" i="4" s="1"/>
  <c r="G179" i="3"/>
  <c r="AD11" i="4"/>
  <c r="AD39" i="4" s="1"/>
  <c r="G147" i="3"/>
  <c r="AG9" i="4"/>
  <c r="AG37" i="4" s="1"/>
  <c r="G229" i="3"/>
  <c r="L13" i="4"/>
  <c r="L41" i="4" s="1"/>
  <c r="G489" i="3"/>
  <c r="B25" i="4"/>
  <c r="B53" i="4" s="1"/>
  <c r="G423" i="3"/>
  <c r="S22" i="4"/>
  <c r="S50" i="4" s="1"/>
  <c r="G343" i="3"/>
  <c r="F18" i="4"/>
  <c r="F46" i="4" s="1"/>
  <c r="G260" i="3"/>
  <c r="N14" i="4"/>
  <c r="N42" i="4" s="1"/>
  <c r="G175" i="3"/>
  <c r="AH10" i="4"/>
  <c r="AH38" i="4" s="1"/>
  <c r="G233" i="3"/>
  <c r="O13" i="4"/>
  <c r="O41" i="4" s="1"/>
  <c r="G415" i="3"/>
  <c r="V21" i="4"/>
  <c r="V49" i="4" s="1"/>
  <c r="G467" i="3"/>
  <c r="L24" i="4"/>
  <c r="L52" i="4" s="1"/>
  <c r="G96" i="3"/>
  <c r="F10" i="4"/>
  <c r="F38" i="4" s="1"/>
  <c r="G407" i="3"/>
  <c r="S21" i="4"/>
  <c r="S49" i="4" s="1"/>
  <c r="G87" i="3"/>
  <c r="B6" i="4"/>
  <c r="B34" i="4" s="1"/>
  <c r="G426" i="3"/>
  <c r="Y22" i="4"/>
  <c r="Y50" i="4" s="1"/>
  <c r="G69" i="3"/>
  <c r="AC6" i="4"/>
  <c r="AC34" i="4" s="1"/>
  <c r="G240" i="3"/>
  <c r="F13" i="4"/>
  <c r="F41" i="4" s="1"/>
  <c r="G473" i="3"/>
  <c r="AA24" i="4"/>
  <c r="AA52" i="4" s="1"/>
  <c r="G484" i="3"/>
  <c r="U24" i="4"/>
  <c r="U52" i="4" s="1"/>
  <c r="G472" i="3"/>
  <c r="S24" i="4"/>
  <c r="S52" i="4" s="1"/>
  <c r="G98" i="3"/>
  <c r="X12" i="4"/>
  <c r="X40" i="4" s="1"/>
  <c r="G252" i="3"/>
  <c r="U14" i="4"/>
  <c r="U42" i="4" s="1"/>
  <c r="G62" i="3"/>
  <c r="AH5" i="4"/>
  <c r="AH33" i="4" s="1"/>
  <c r="G273" i="3"/>
  <c r="AC15" i="4"/>
  <c r="AC43" i="4" s="1"/>
  <c r="G470" i="3"/>
  <c r="E24" i="4"/>
  <c r="E52" i="4" s="1"/>
  <c r="G182" i="3"/>
  <c r="O11" i="4"/>
  <c r="O39" i="4" s="1"/>
  <c r="G21" i="3"/>
  <c r="N23" i="4"/>
  <c r="N51" i="4" s="1"/>
  <c r="G299" i="3"/>
  <c r="AC14" i="4"/>
  <c r="AC42" i="4" s="1"/>
  <c r="G477" i="3"/>
  <c r="M24" i="4"/>
  <c r="M52" i="4" s="1"/>
  <c r="G284" i="3"/>
  <c r="G15" i="4"/>
  <c r="G43" i="4" s="1"/>
  <c r="G227" i="3"/>
  <c r="AC13" i="4"/>
  <c r="AC41" i="4" s="1"/>
  <c r="G101" i="3"/>
  <c r="T7" i="4"/>
  <c r="T35" i="4" s="1"/>
  <c r="G404" i="3"/>
  <c r="O21" i="4"/>
  <c r="O49" i="4" s="1"/>
  <c r="G236" i="3"/>
  <c r="S13" i="4"/>
  <c r="S41" i="4" s="1"/>
  <c r="G18" i="3"/>
  <c r="X3" i="4"/>
  <c r="X31" i="4" s="1"/>
  <c r="G466" i="3"/>
  <c r="AH24" i="4"/>
  <c r="AH52" i="4" s="1"/>
  <c r="G119" i="3"/>
  <c r="C8" i="4"/>
  <c r="C36" i="4" s="1"/>
  <c r="G310" i="3"/>
  <c r="I17" i="4"/>
  <c r="I45" i="4" s="1"/>
  <c r="G183" i="3"/>
  <c r="AC11" i="4"/>
  <c r="AC39" i="4" s="1"/>
  <c r="G139" i="3"/>
  <c r="I9" i="4"/>
  <c r="I37" i="4" s="1"/>
  <c r="G393" i="3"/>
  <c r="I20" i="4"/>
  <c r="I48" i="4" s="1"/>
  <c r="G389" i="3"/>
  <c r="AA20" i="4"/>
  <c r="AA48" i="4" s="1"/>
  <c r="G223" i="3"/>
  <c r="G13" i="4"/>
  <c r="G41" i="4" s="1"/>
  <c r="G356" i="3"/>
  <c r="AJ19" i="4"/>
  <c r="AJ47" i="4" s="1"/>
  <c r="G311" i="3"/>
  <c r="C17" i="4"/>
  <c r="C45" i="4" s="1"/>
  <c r="G450" i="3"/>
  <c r="AD23" i="4"/>
  <c r="AD51" i="4" s="1"/>
  <c r="G417" i="3"/>
  <c r="Y21" i="4"/>
  <c r="Y49" i="4" s="1"/>
  <c r="G452" i="3"/>
  <c r="V23" i="4"/>
  <c r="V51" i="4" s="1"/>
  <c r="G218" i="3"/>
  <c r="I12" i="4"/>
  <c r="I40" i="4" s="1"/>
  <c r="G137" i="3"/>
  <c r="L9" i="4"/>
  <c r="L37" i="4" s="1"/>
  <c r="G495" i="3"/>
  <c r="F25" i="4"/>
  <c r="F53" i="4" s="1"/>
  <c r="G242" i="3"/>
  <c r="V13" i="4"/>
  <c r="V41" i="4" s="1"/>
  <c r="G329" i="3"/>
  <c r="X17" i="4"/>
  <c r="X45" i="4" s="1"/>
  <c r="G410" i="3"/>
  <c r="AJ21" i="4"/>
  <c r="AJ49" i="4" s="1"/>
  <c r="G93" i="3"/>
  <c r="Z6" i="4"/>
  <c r="Z34" i="4" s="1"/>
  <c r="G298" i="3"/>
  <c r="AJ13" i="4"/>
  <c r="AJ41" i="4" s="1"/>
  <c r="G354" i="3"/>
  <c r="X19" i="4"/>
  <c r="X47" i="4" s="1"/>
  <c r="G469" i="3"/>
  <c r="V24" i="4"/>
  <c r="V52" i="4" s="1"/>
  <c r="G347" i="3"/>
  <c r="AF18" i="4"/>
  <c r="AF46" i="4" s="1"/>
  <c r="G71" i="3"/>
  <c r="O6" i="4"/>
  <c r="O34" i="4" s="1"/>
  <c r="G211" i="3"/>
  <c r="T12" i="4"/>
  <c r="T40" i="4" s="1"/>
  <c r="G267" i="3"/>
  <c r="X15" i="4"/>
  <c r="X43" i="4" s="1"/>
  <c r="G351" i="3"/>
  <c r="N18" i="4"/>
  <c r="N46" i="4" s="1"/>
  <c r="G282" i="3"/>
  <c r="AH15" i="4"/>
  <c r="AH43" i="4" s="1"/>
  <c r="G296" i="3"/>
  <c r="L3" i="4"/>
  <c r="L31" i="4" s="1"/>
  <c r="G312" i="3"/>
  <c r="Y17" i="4"/>
  <c r="Y45" i="4" s="1"/>
  <c r="G498" i="3"/>
  <c r="L25" i="4"/>
  <c r="L53" i="4" s="1"/>
  <c r="G113" i="3"/>
  <c r="M8" i="4"/>
  <c r="M36" i="4" s="1"/>
  <c r="AK37" i="4" l="1"/>
  <c r="AK35" i="4"/>
  <c r="AK47" i="4"/>
  <c r="AK49" i="4"/>
  <c r="AK33" i="4"/>
  <c r="AK32" i="4"/>
  <c r="AK45" i="4"/>
  <c r="AK34" i="4"/>
  <c r="AK38" i="4"/>
  <c r="AK41" i="4"/>
  <c r="AK42" i="4"/>
  <c r="AK40" i="4"/>
  <c r="AK31" i="4"/>
  <c r="AK52" i="4"/>
  <c r="AK36" i="4"/>
  <c r="AK51" i="4"/>
  <c r="AK39" i="4"/>
  <c r="AK48" i="4"/>
  <c r="AK46" i="4"/>
  <c r="AK50" i="4"/>
  <c r="AK53" i="4"/>
  <c r="AK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spoon</author>
  </authors>
  <commentList>
    <comment ref="B1" authorId="0" shapeId="0" xr:uid="{BF77F231-D09C-4948-9E6E-9887638763DF}">
      <text>
        <r>
          <rPr>
            <b/>
            <sz val="36"/>
            <color indexed="81"/>
            <rFont val="宋体"/>
            <family val="3"/>
            <charset val="134"/>
          </rPr>
          <t>spoon:</t>
        </r>
        <r>
          <rPr>
            <sz val="36"/>
            <color indexed="81"/>
            <rFont val="宋体"/>
            <family val="3"/>
            <charset val="134"/>
          </rPr>
          <t xml:space="preserve">
符号说明：
` 表示读音特殊
* 表示需要扩展或绑定图像
- 表示虚拟作品中的形象或内容
+ 表示当代名人的人名
# 表示魔友外号或大名
% 表示多义词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" authorId="0" shapeId="0" xr:uid="{13BCD4DF-0BA6-4896-A893-9F810C197E99}">
      <text>
        <r>
          <rPr>
            <b/>
            <sz val="36"/>
            <color indexed="81"/>
            <rFont val="宋体"/>
            <family val="3"/>
            <charset val="134"/>
          </rPr>
          <t>spoon:</t>
        </r>
        <r>
          <rPr>
            <sz val="36"/>
            <color indexed="81"/>
            <rFont val="宋体"/>
            <family val="3"/>
            <charset val="134"/>
          </rPr>
          <t xml:space="preserve">
</t>
        </r>
        <r>
          <rPr>
            <b/>
            <sz val="36"/>
            <color indexed="81"/>
            <rFont val="宋体"/>
            <family val="3"/>
            <charset val="134"/>
          </rPr>
          <t>本列需要手动输入。</t>
        </r>
        <r>
          <rPr>
            <sz val="36"/>
            <color indexed="81"/>
            <rFont val="宋体"/>
            <family val="3"/>
            <charset val="134"/>
          </rPr>
          <t>用来生成G列的“音调占用情况”以及“读音占用总览”表。</t>
        </r>
      </text>
    </comment>
    <comment ref="G1" authorId="0" shapeId="0" xr:uid="{C177128A-1001-4F9E-B171-DE7A37074377}">
      <text>
        <r>
          <rPr>
            <b/>
            <sz val="36"/>
            <color indexed="81"/>
            <rFont val="宋体"/>
            <family val="3"/>
            <charset val="134"/>
          </rPr>
          <t>spoon:</t>
        </r>
        <r>
          <rPr>
            <sz val="36"/>
            <color indexed="81"/>
            <rFont val="宋体"/>
            <family val="3"/>
            <charset val="134"/>
          </rPr>
          <t xml:space="preserve">
</t>
        </r>
        <r>
          <rPr>
            <b/>
            <sz val="36"/>
            <color indexed="81"/>
            <rFont val="宋体"/>
            <family val="3"/>
            <charset val="134"/>
          </rPr>
          <t>本列根据F列“音调编号”自动生成</t>
        </r>
        <r>
          <rPr>
            <sz val="36"/>
            <color indexed="81"/>
            <rFont val="宋体"/>
            <family val="3"/>
            <charset val="134"/>
          </rPr>
          <t>。如bo1的14则表示bo这个读音已经使用了1声和4声，修改F列后如出现</t>
        </r>
        <r>
          <rPr>
            <b/>
            <sz val="36"/>
            <color indexed="81"/>
            <rFont val="宋体"/>
            <family val="3"/>
            <charset val="134"/>
          </rPr>
          <t>#N/A</t>
        </r>
        <r>
          <rPr>
            <sz val="36"/>
            <color indexed="81"/>
            <rFont val="宋体"/>
            <family val="3"/>
            <charset val="134"/>
          </rPr>
          <t>表示读音有冲突</t>
        </r>
      </text>
    </comment>
    <comment ref="H1" authorId="0" shapeId="0" xr:uid="{B091DB1C-7F24-43DB-ACFB-2857BD6BE2C4}">
      <text>
        <r>
          <rPr>
            <b/>
            <sz val="36"/>
            <color indexed="81"/>
            <rFont val="宋体"/>
            <family val="3"/>
            <charset val="134"/>
          </rPr>
          <t>spoon:</t>
        </r>
        <r>
          <rPr>
            <sz val="36"/>
            <color indexed="81"/>
            <rFont val="宋体"/>
            <family val="3"/>
            <charset val="134"/>
          </rPr>
          <t xml:space="preserve">
</t>
        </r>
        <r>
          <rPr>
            <b/>
            <sz val="36"/>
            <color indexed="81"/>
            <rFont val="宋体"/>
            <family val="3"/>
            <charset val="134"/>
          </rPr>
          <t>挑联想词图片时的图片编号，保留作为代码的输入。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spoon</author>
    <author>Spoon</author>
  </authors>
  <commentList>
    <comment ref="A1" authorId="0" shapeId="0" xr:uid="{00000000-0006-0000-0000-000001000000}">
      <text>
        <r>
          <rPr>
            <sz val="11"/>
            <color theme="1"/>
            <rFont val="等线"/>
            <family val="2"/>
            <scheme val="minor"/>
          </rPr>
          <t>spoon:
本表根据竖总表生动生成</t>
        </r>
      </text>
    </comment>
    <comment ref="G3" authorId="1" shapeId="0" xr:uid="{00000000-0006-0000-0000-000002000000}">
      <text>
        <r>
          <rPr>
            <sz val="11"/>
            <color theme="1"/>
            <rFont val="等线"/>
            <family val="2"/>
            <scheme val="minor"/>
          </rPr>
          <t>头发</t>
        </r>
      </text>
    </comment>
    <comment ref="H3" authorId="1" shapeId="0" xr:uid="{00000000-0006-0000-0000-000003000000}">
      <text>
        <r>
          <rPr>
            <sz val="11"/>
            <color theme="1"/>
            <rFont val="等线"/>
            <family val="2"/>
            <scheme val="minor"/>
          </rPr>
          <t>GAN魔方</t>
        </r>
      </text>
    </comment>
    <comment ref="I3" authorId="1" shapeId="0" xr:uid="{00000000-0006-0000-0000-000004000000}">
      <text>
        <r>
          <rPr>
            <sz val="11"/>
            <color theme="1"/>
            <rFont val="等线"/>
            <family val="2"/>
            <scheme val="minor"/>
          </rPr>
          <t>蛤蟆</t>
        </r>
      </text>
    </comment>
    <comment ref="J3" authorId="1" shapeId="0" xr:uid="{00000000-0006-0000-0000-000005000000}">
      <text>
        <r>
          <rPr>
            <sz val="11"/>
            <color theme="1"/>
            <rFont val="等线"/>
            <family val="2"/>
            <scheme val="minor"/>
          </rPr>
          <t>周杰伦</t>
        </r>
      </text>
    </comment>
    <comment ref="K3" authorId="1" shapeId="0" xr:uid="{00000000-0006-0000-0000-000006000000}">
      <text>
        <r>
          <rPr>
            <sz val="11"/>
            <color theme="1"/>
            <rFont val="等线"/>
            <family val="2"/>
            <scheme val="minor"/>
          </rPr>
          <t>卡片</t>
        </r>
      </text>
    </comment>
    <comment ref="N3" authorId="1" shapeId="0" xr:uid="{00000000-0006-0000-0000-000007000000}">
      <text>
        <r>
          <rPr>
            <sz val="11"/>
            <color theme="1"/>
            <rFont val="等线"/>
            <family val="2"/>
            <scheme val="minor"/>
          </rPr>
          <t>绑定火箭</t>
        </r>
      </text>
    </comment>
    <comment ref="P3" authorId="1" shapeId="0" xr:uid="{00000000-0006-0000-0000-000008000000}">
      <text>
        <r>
          <rPr>
            <sz val="11"/>
            <color theme="1"/>
            <rFont val="等线"/>
            <family val="2"/>
            <scheme val="minor"/>
          </rPr>
          <t>食物或派魔方成员</t>
        </r>
      </text>
    </comment>
    <comment ref="Q3" authorId="1" shapeId="0" xr:uid="{00000000-0006-0000-0000-000009000000}">
      <text>
        <r>
          <rPr>
            <sz val="11"/>
            <color theme="1"/>
            <rFont val="等线"/>
            <family val="2"/>
            <scheme val="minor"/>
          </rPr>
          <t>魔友刘伊玮</t>
        </r>
      </text>
    </comment>
    <comment ref="R3" authorId="1" shapeId="0" xr:uid="{00000000-0006-0000-0000-00000A000000}">
      <text>
        <r>
          <rPr>
            <sz val="11"/>
            <color theme="1"/>
            <rFont val="等线"/>
            <family val="2"/>
            <scheme val="minor"/>
          </rPr>
          <t>瓜瓤</t>
        </r>
      </text>
    </comment>
    <comment ref="S3" authorId="1" shapeId="0" xr:uid="{00000000-0006-0000-0000-00000B000000}">
      <text>
        <r>
          <rPr>
            <sz val="11"/>
            <color theme="1"/>
            <rFont val="等线"/>
            <family val="2"/>
            <scheme val="minor"/>
          </rPr>
          <t>绑定大厦</t>
        </r>
      </text>
    </comment>
    <comment ref="B4" authorId="1" shapeId="0" xr:uid="{00000000-0006-0000-0000-00000C000000}">
      <text>
        <r>
          <rPr>
            <sz val="11"/>
            <color theme="1"/>
            <rFont val="等线"/>
            <family val="2"/>
            <scheme val="minor"/>
          </rPr>
          <t>绑定火箭或太阳神</t>
        </r>
      </text>
    </comment>
    <comment ref="V4" authorId="1" shapeId="0" xr:uid="{00000000-0006-0000-0000-00000D000000}">
      <text>
        <r>
          <rPr>
            <sz val="11"/>
            <color theme="1"/>
            <rFont val="等线"/>
            <family val="2"/>
            <scheme val="minor"/>
          </rPr>
          <t>《我的世界》中物品</t>
        </r>
      </text>
    </comment>
    <comment ref="F5" authorId="1" shapeId="0" xr:uid="{00000000-0006-0000-0000-00000E000000}">
      <text>
        <r>
          <rPr>
            <sz val="11"/>
            <color theme="1"/>
            <rFont val="等线"/>
            <family val="2"/>
            <scheme val="minor"/>
          </rPr>
          <t>计算机用语</t>
        </r>
      </text>
    </comment>
    <comment ref="N5" authorId="1" shapeId="0" xr:uid="{00000000-0006-0000-0000-00000F000000}">
      <text>
        <r>
          <rPr>
            <sz val="11"/>
            <color theme="1"/>
            <rFont val="等线"/>
            <family val="2"/>
            <scheme val="minor"/>
          </rPr>
          <t>绑定希特勒</t>
        </r>
      </text>
    </comment>
    <comment ref="Q5" authorId="1" shapeId="0" xr:uid="{00000000-0006-0000-0000-000010000000}">
      <text>
        <r>
          <rPr>
            <sz val="11"/>
            <color theme="1"/>
            <rFont val="等线"/>
            <family val="2"/>
            <scheme val="minor"/>
          </rPr>
          <t>咖啡或脆脆鲨</t>
        </r>
      </text>
    </comment>
    <comment ref="R5" authorId="1" shapeId="0" xr:uid="{00000000-0006-0000-0000-000011000000}">
      <text>
        <r>
          <rPr>
            <sz val="11"/>
            <color theme="1"/>
            <rFont val="等线"/>
            <family val="2"/>
            <scheme val="minor"/>
          </rPr>
          <t>未长大的小蟑螂</t>
        </r>
      </text>
    </comment>
    <comment ref="I6" authorId="1" shapeId="0" xr:uid="{00000000-0006-0000-0000-000012000000}">
      <text>
        <r>
          <rPr>
            <sz val="11"/>
            <color theme="1"/>
            <rFont val="等线"/>
            <family val="2"/>
            <scheme val="minor"/>
          </rPr>
          <t>搞笑演员</t>
        </r>
      </text>
    </comment>
    <comment ref="J6" authorId="1" shapeId="0" xr:uid="{00000000-0006-0000-0000-000013000000}">
      <text>
        <r>
          <rPr>
            <sz val="11"/>
            <color theme="1"/>
            <rFont val="等线"/>
            <family val="2"/>
            <scheme val="minor"/>
          </rPr>
          <t>瑞士军刀</t>
        </r>
      </text>
    </comment>
    <comment ref="M6" authorId="1" shapeId="0" xr:uid="{00000000-0006-0000-0000-000014000000}">
      <text>
        <r>
          <rPr>
            <sz val="11"/>
            <color theme="1"/>
            <rFont val="等线"/>
            <family val="2"/>
            <scheme val="minor"/>
          </rPr>
          <t>动画人物</t>
        </r>
      </text>
    </comment>
    <comment ref="O6" authorId="1" shapeId="0" xr:uid="{00000000-0006-0000-0000-000015000000}">
      <text>
        <r>
          <rPr>
            <sz val="11"/>
            <color theme="1"/>
            <rFont val="等线"/>
            <family val="2"/>
            <scheme val="minor"/>
          </rPr>
          <t>绑定四驱车</t>
        </r>
      </text>
    </comment>
    <comment ref="U6" authorId="1" shapeId="0" xr:uid="{00000000-0006-0000-0000-000016000000}">
      <text>
        <r>
          <rPr>
            <sz val="11"/>
            <color theme="1"/>
            <rFont val="等线"/>
            <family val="2"/>
            <scheme val="minor"/>
          </rPr>
          <t>豌豆或豌豆射手</t>
        </r>
      </text>
    </comment>
    <comment ref="I7" authorId="1" shapeId="0" xr:uid="{00000000-0006-0000-0000-000017000000}">
      <text>
        <r>
          <rPr>
            <sz val="11"/>
            <color theme="1"/>
            <rFont val="等线"/>
            <family val="2"/>
            <scheme val="minor"/>
          </rPr>
          <t>海尔兄弟</t>
        </r>
      </text>
    </comment>
    <comment ref="J7" authorId="1" shapeId="0" xr:uid="{00000000-0006-0000-0000-000018000000}">
      <text>
        <r>
          <rPr>
            <sz val="11"/>
            <color theme="1"/>
            <rFont val="等线"/>
            <family val="2"/>
            <scheme val="minor"/>
          </rPr>
          <t>绑定姐姐或动漫人物</t>
        </r>
      </text>
    </comment>
    <comment ref="L7" authorId="1" shapeId="0" xr:uid="{00000000-0006-0000-0000-000019000000}">
      <text>
        <r>
          <rPr>
            <sz val="11"/>
            <color theme="1"/>
            <rFont val="等线"/>
            <family val="2"/>
            <scheme val="minor"/>
          </rPr>
          <t>仙剑一中人物</t>
        </r>
      </text>
    </comment>
    <comment ref="O7" authorId="1" shapeId="0" xr:uid="{00000000-0006-0000-0000-00001A000000}">
      <text>
        <r>
          <rPr>
            <sz val="11"/>
            <color theme="1"/>
            <rFont val="等线"/>
            <family val="2"/>
            <scheme val="minor"/>
          </rPr>
          <t>可绑定乌龟</t>
        </r>
      </text>
    </comment>
    <comment ref="R7" authorId="1" shapeId="0" xr:uid="{00000000-0006-0000-0000-00001B000000}">
      <text>
        <r>
          <rPr>
            <sz val="11"/>
            <color theme="1"/>
            <rFont val="等线"/>
            <family val="2"/>
            <scheme val="minor"/>
          </rPr>
          <t>《拯救大兵瑞恩》中人物</t>
        </r>
      </text>
    </comment>
    <comment ref="U7" authorId="1" shapeId="0" xr:uid="{00000000-0006-0000-0000-00001C000000}">
      <text>
        <r>
          <rPr>
            <sz val="11"/>
            <color theme="1"/>
            <rFont val="等线"/>
            <family val="2"/>
            <scheme val="minor"/>
          </rPr>
          <t>尾巴</t>
        </r>
      </text>
    </comment>
    <comment ref="V7" authorId="1" shapeId="0" xr:uid="{00000000-0006-0000-0000-00001D000000}">
      <text>
        <r>
          <rPr>
            <sz val="11"/>
            <color theme="1"/>
            <rFont val="等线"/>
            <family val="2"/>
            <scheme val="minor"/>
          </rPr>
          <t>《生活大爆炸》中人物</t>
        </r>
      </text>
    </comment>
    <comment ref="X7" authorId="1" shapeId="0" xr:uid="{00000000-0006-0000-0000-00001E000000}">
      <text>
        <r>
          <rPr>
            <sz val="11"/>
            <color theme="1"/>
            <rFont val="等线"/>
            <family val="2"/>
            <scheme val="minor"/>
          </rPr>
          <t>《我的世界》中的生物</t>
        </r>
      </text>
    </comment>
    <comment ref="E8" authorId="1" shapeId="0" xr:uid="{00000000-0006-0000-0000-00001F000000}">
      <text>
        <r>
          <rPr>
            <sz val="11"/>
            <color theme="1"/>
            <rFont val="等线"/>
            <family val="2"/>
            <scheme val="minor"/>
          </rPr>
          <t>东风导弹</t>
        </r>
      </text>
    </comment>
    <comment ref="J8" authorId="1" shapeId="0" xr:uid="{00000000-0006-0000-0000-000020000000}">
      <text>
        <r>
          <rPr>
            <sz val="11"/>
            <color theme="1"/>
            <rFont val="等线"/>
            <family val="2"/>
            <scheme val="minor"/>
          </rPr>
          <t>《教父》中人物</t>
        </r>
      </text>
    </comment>
    <comment ref="L8" authorId="1" shapeId="0" xr:uid="{00000000-0006-0000-0000-000021000000}">
      <text>
        <r>
          <rPr>
            <sz val="11"/>
            <color theme="1"/>
            <rFont val="等线"/>
            <family val="2"/>
            <scheme val="minor"/>
          </rPr>
          <t>演员</t>
        </r>
      </text>
    </comment>
    <comment ref="N8" authorId="1" shapeId="0" xr:uid="{00000000-0006-0000-0000-000022000000}">
      <text>
        <r>
          <rPr>
            <sz val="11"/>
            <color theme="1"/>
            <rFont val="等线"/>
            <family val="2"/>
            <scheme val="minor"/>
          </rPr>
          <t>《雄霸》中人物</t>
        </r>
      </text>
    </comment>
    <comment ref="Q8" authorId="1" shapeId="0" xr:uid="{00000000-0006-0000-0000-000023000000}">
      <text>
        <r>
          <rPr>
            <sz val="11"/>
            <color theme="1"/>
            <rFont val="等线"/>
            <family val="2"/>
            <scheme val="minor"/>
          </rPr>
          <t>樵夫或乔峰（金庸小说中人物）</t>
        </r>
      </text>
    </comment>
    <comment ref="R8" authorId="1" shapeId="0" xr:uid="{00000000-0006-0000-0000-000024000000}">
      <text>
        <r>
          <rPr>
            <sz val="11"/>
            <color theme="1"/>
            <rFont val="等线"/>
            <family val="2"/>
            <scheme val="minor"/>
          </rPr>
          <t>周润发</t>
        </r>
      </text>
    </comment>
    <comment ref="B9" authorId="1" shapeId="0" xr:uid="{00000000-0006-0000-0000-000025000000}">
      <text>
        <r>
          <rPr>
            <sz val="11"/>
            <color theme="1"/>
            <rFont val="等线"/>
            <family val="2"/>
            <scheme val="minor"/>
          </rPr>
          <t>绑定古装剧中人物</t>
        </r>
      </text>
    </comment>
    <comment ref="E9" authorId="1" shapeId="0" xr:uid="{00000000-0006-0000-0000-000026000000}">
      <text>
        <r>
          <rPr>
            <sz val="11"/>
            <color theme="1"/>
            <rFont val="等线"/>
            <family val="2"/>
            <scheme val="minor"/>
          </rPr>
          <t>蛋糕或弹弓</t>
        </r>
      </text>
    </comment>
    <comment ref="J9" authorId="1" shapeId="0" xr:uid="{00000000-0006-0000-0000-000027000000}">
      <text>
        <r>
          <rPr>
            <sz val="11"/>
            <color theme="1"/>
            <rFont val="等线"/>
            <family val="2"/>
            <scheme val="minor"/>
          </rPr>
          <t>大猩猩金刚</t>
        </r>
      </text>
    </comment>
    <comment ref="O9" authorId="1" shapeId="0" xr:uid="{00000000-0006-0000-0000-000028000000}">
      <text>
        <r>
          <rPr>
            <sz val="11"/>
            <color theme="1"/>
            <rFont val="等线"/>
            <family val="2"/>
            <scheme val="minor"/>
          </rPr>
          <t>绑定足球</t>
        </r>
      </text>
    </comment>
    <comment ref="O10" authorId="1" shapeId="0" xr:uid="{00000000-0006-0000-0000-000029000000}">
      <text>
        <r>
          <rPr>
            <sz val="11"/>
            <color theme="1"/>
            <rFont val="等线"/>
            <family val="2"/>
            <scheme val="minor"/>
          </rPr>
          <t>绑定电阻</t>
        </r>
      </text>
    </comment>
    <comment ref="Q10" authorId="1" shapeId="0" xr:uid="{00000000-0006-0000-0000-00002A000000}">
      <text>
        <r>
          <rPr>
            <sz val="11"/>
            <color theme="1"/>
            <rFont val="等线"/>
            <family val="2"/>
            <scheme val="minor"/>
          </rPr>
          <t>《隐秘的角落》中张东升</t>
        </r>
      </text>
    </comment>
    <comment ref="R10" authorId="1" shapeId="0" xr:uid="{00000000-0006-0000-0000-00002B000000}">
      <text>
        <r>
          <rPr>
            <sz val="11"/>
            <color theme="1"/>
            <rFont val="等线"/>
            <family val="2"/>
            <scheme val="minor"/>
          </rPr>
          <t>香烟的包装</t>
        </r>
      </text>
    </comment>
    <comment ref="X10" authorId="1" shapeId="0" xr:uid="{00000000-0006-0000-0000-00002C000000}">
      <text>
        <r>
          <rPr>
            <sz val="11"/>
            <color theme="1"/>
            <rFont val="等线"/>
            <family val="2"/>
            <scheme val="minor"/>
          </rPr>
          <t>绑定中华烟或其他物品</t>
        </r>
      </text>
    </comment>
    <comment ref="M11" authorId="1" shapeId="0" xr:uid="{00000000-0006-0000-0000-00002D000000}">
      <text>
        <r>
          <rPr>
            <sz val="11"/>
            <color theme="1"/>
            <rFont val="等线"/>
            <family val="2"/>
            <scheme val="minor"/>
          </rPr>
          <t>《美人鱼》电影中文章出演的民警</t>
        </r>
      </text>
    </comment>
    <comment ref="O11" authorId="1" shapeId="0" xr:uid="{00000000-0006-0000-0000-00002E000000}">
      <text>
        <r>
          <rPr>
            <sz val="11"/>
            <color theme="1"/>
            <rFont val="等线"/>
            <family val="2"/>
            <scheme val="minor"/>
          </rPr>
          <t>巨大宇宙人变成的怪兽</t>
        </r>
      </text>
    </comment>
    <comment ref="Q11" authorId="1" shapeId="0" xr:uid="{00000000-0006-0000-0000-00002F000000}">
      <text>
        <r>
          <rPr>
            <sz val="11"/>
            <color theme="1"/>
            <rFont val="等线"/>
            <family val="2"/>
            <scheme val="minor"/>
          </rPr>
          <t>拳击手套或拳击手</t>
        </r>
      </text>
    </comment>
    <comment ref="V11" authorId="1" shapeId="0" xr:uid="{00000000-0006-0000-0000-000030000000}">
      <text>
        <r>
          <rPr>
            <sz val="11"/>
            <color theme="1"/>
            <rFont val="等线"/>
            <family val="2"/>
            <scheme val="minor"/>
          </rPr>
          <t>绑定老鼠夹</t>
        </r>
      </text>
    </comment>
    <comment ref="I12" authorId="1" shapeId="0" xr:uid="{00000000-0006-0000-0000-000031000000}">
      <text>
        <r>
          <rPr>
            <sz val="11"/>
            <color theme="1"/>
            <rFont val="等线"/>
            <family val="2"/>
            <scheme val="minor"/>
          </rPr>
          <t>英剧《是，大巨》中主角之一</t>
        </r>
      </text>
    </comment>
    <comment ref="J12" authorId="1" shapeId="0" xr:uid="{00000000-0006-0000-0000-000032000000}">
      <text>
        <r>
          <rPr>
            <sz val="11"/>
            <color theme="1"/>
            <rFont val="等线"/>
            <family val="2"/>
            <scheme val="minor"/>
          </rPr>
          <t>JK制服</t>
        </r>
      </text>
    </comment>
    <comment ref="L12" authorId="1" shapeId="0" xr:uid="{00000000-0006-0000-0000-000033000000}">
      <text>
        <r>
          <rPr>
            <sz val="11"/>
            <color theme="1"/>
            <rFont val="等线"/>
            <family val="2"/>
            <scheme val="minor"/>
          </rPr>
          <t>《塞尔达》中人物</t>
        </r>
      </text>
    </comment>
    <comment ref="O12" authorId="1" shapeId="0" xr:uid="{00000000-0006-0000-0000-000034000000}">
      <text>
        <r>
          <rPr>
            <sz val="11"/>
            <color theme="1"/>
            <rFont val="等线"/>
            <family val="2"/>
            <scheme val="minor"/>
          </rPr>
          <t>麦克风</t>
        </r>
      </text>
    </comment>
    <comment ref="R12" authorId="1" shapeId="0" xr:uid="{00000000-0006-0000-0000-000035000000}">
      <text>
        <r>
          <rPr>
            <sz val="11"/>
            <color theme="1"/>
            <rFont val="等线"/>
            <family val="2"/>
            <scheme val="minor"/>
          </rPr>
          <t>美漫《R&amp;M》中的人物</t>
        </r>
      </text>
    </comment>
    <comment ref="V12" authorId="1" shapeId="0" xr:uid="{00000000-0006-0000-0000-000036000000}">
      <text>
        <r>
          <rPr>
            <sz val="11"/>
            <color theme="1"/>
            <rFont val="等线"/>
            <family val="2"/>
            <scheme val="minor"/>
          </rPr>
          <t>梵高画作</t>
        </r>
      </text>
    </comment>
    <comment ref="C13" authorId="1" shapeId="0" xr:uid="{00000000-0006-0000-0000-000037000000}">
      <text>
        <r>
          <rPr>
            <sz val="11"/>
            <color theme="1"/>
            <rFont val="等线"/>
            <family val="2"/>
            <scheme val="minor"/>
          </rPr>
          <t>敞篷车</t>
        </r>
      </text>
    </comment>
    <comment ref="O13" authorId="1" shapeId="0" xr:uid="{00000000-0006-0000-0000-000038000000}">
      <text>
        <r>
          <rPr>
            <sz val="11"/>
            <color theme="1"/>
            <rFont val="等线"/>
            <family val="2"/>
            <scheme val="minor"/>
          </rPr>
          <t>绑定《哈利波特》中人物</t>
        </r>
      </text>
    </comment>
    <comment ref="S13" authorId="1" shapeId="0" xr:uid="{00000000-0006-0000-0000-000039000000}">
      <text>
        <r>
          <rPr>
            <sz val="11"/>
            <color theme="1"/>
            <rFont val="等线"/>
            <family val="2"/>
            <scheme val="minor"/>
          </rPr>
          <t>《七龙珠》中的神龙</t>
        </r>
      </text>
    </comment>
    <comment ref="U13" authorId="1" shapeId="0" xr:uid="{00000000-0006-0000-0000-00003A000000}">
      <text>
        <r>
          <rPr>
            <sz val="11"/>
            <color theme="1"/>
            <rFont val="等线"/>
            <family val="2"/>
            <scheme val="minor"/>
          </rPr>
          <t>《机器人总动员》中的小机器人</t>
        </r>
      </text>
    </comment>
    <comment ref="B14" authorId="1" shapeId="0" xr:uid="{00000000-0006-0000-0000-00003B000000}">
      <text>
        <r>
          <rPr>
            <sz val="11"/>
            <color theme="1"/>
            <rFont val="等线"/>
            <family val="2"/>
            <scheme val="minor"/>
          </rPr>
          <t>张惠妹</t>
        </r>
      </text>
    </comment>
    <comment ref="E14" authorId="1" shapeId="0" xr:uid="{00000000-0006-0000-0000-00003C000000}">
      <text>
        <r>
          <rPr>
            <sz val="11"/>
            <color theme="1"/>
            <rFont val="等线"/>
            <family val="2"/>
            <scheme val="minor"/>
          </rPr>
          <t>绑定盗墓笔记中人物或洛阳铲</t>
        </r>
      </text>
    </comment>
    <comment ref="K14" authorId="1" shapeId="0" xr:uid="{00000000-0006-0000-0000-00003D000000}">
      <text>
        <r>
          <rPr>
            <sz val="11"/>
            <color theme="1"/>
            <rFont val="等线"/>
            <family val="2"/>
            <scheme val="minor"/>
          </rPr>
          <t>诸葛亮</t>
        </r>
      </text>
    </comment>
    <comment ref="O14" authorId="1" shapeId="0" xr:uid="{00000000-0006-0000-0000-00003E000000}">
      <text>
        <r>
          <rPr>
            <sz val="11"/>
            <color theme="1"/>
            <rFont val="等线"/>
            <family val="2"/>
            <scheme val="minor"/>
          </rPr>
          <t>洗衣粉</t>
        </r>
      </text>
    </comment>
    <comment ref="Q14" authorId="1" shapeId="0" xr:uid="{00000000-0006-0000-0000-00003F000000}">
      <text>
        <r>
          <rPr>
            <sz val="11"/>
            <color theme="1"/>
            <rFont val="等线"/>
            <family val="2"/>
            <scheme val="minor"/>
          </rPr>
          <t>《西游降魔篇》中的驱魔人</t>
        </r>
      </text>
    </comment>
    <comment ref="V14" authorId="1" shapeId="0" xr:uid="{00000000-0006-0000-0000-000040000000}">
      <text>
        <r>
          <rPr>
            <sz val="11"/>
            <color theme="1"/>
            <rFont val="等线"/>
            <family val="2"/>
            <scheme val="minor"/>
          </rPr>
          <t>绑定熊猫或魔友谢逸川</t>
        </r>
      </text>
    </comment>
    <comment ref="B15" authorId="1" shapeId="0" xr:uid="{00000000-0006-0000-0000-000041000000}">
      <text>
        <r>
          <rPr>
            <sz val="11"/>
            <color theme="1"/>
            <rFont val="等线"/>
            <family val="2"/>
            <scheme val="minor"/>
          </rPr>
          <t>绑定阿尼亚或其他人物</t>
        </r>
      </text>
    </comment>
    <comment ref="C15" authorId="1" shapeId="0" xr:uid="{00000000-0006-0000-0000-000042000000}">
      <text>
        <r>
          <rPr>
            <sz val="11"/>
            <color theme="1"/>
            <rFont val="等线"/>
            <family val="2"/>
            <scheme val="minor"/>
          </rPr>
          <t>古装剧人物</t>
        </r>
      </text>
    </comment>
    <comment ref="F15" authorId="1" shapeId="0" xr:uid="{00000000-0006-0000-0000-000043000000}">
      <text>
        <r>
          <rPr>
            <sz val="11"/>
            <color theme="1"/>
            <rFont val="等线"/>
            <family val="2"/>
            <scheme val="minor"/>
          </rPr>
          <t>紧急按钮</t>
        </r>
      </text>
    </comment>
    <comment ref="K15" authorId="1" shapeId="0" xr:uid="{00000000-0006-0000-0000-000044000000}">
      <text>
        <r>
          <rPr>
            <sz val="11"/>
            <color theme="1"/>
            <rFont val="等线"/>
            <family val="2"/>
            <scheme val="minor"/>
          </rPr>
          <t>美国前总统</t>
        </r>
      </text>
    </comment>
    <comment ref="O15" authorId="1" shapeId="0" xr:uid="{00000000-0006-0000-0000-000045000000}">
      <text>
        <r>
          <rPr>
            <sz val="11"/>
            <color theme="1"/>
            <rFont val="等线"/>
            <family val="2"/>
            <scheme val="minor"/>
          </rPr>
          <t>开关</t>
        </r>
      </text>
    </comment>
    <comment ref="P15" authorId="1" shapeId="0" xr:uid="{00000000-0006-0000-0000-000046000000}">
      <text>
        <r>
          <rPr>
            <sz val="11"/>
            <color theme="1"/>
            <rFont val="等线"/>
            <family val="2"/>
            <scheme val="minor"/>
          </rPr>
          <t>童话中说谎鼻子会变长的人物</t>
        </r>
      </text>
    </comment>
    <comment ref="S15" authorId="1" shapeId="0" xr:uid="{00000000-0006-0000-0000-000047000000}">
      <text>
        <r>
          <rPr>
            <sz val="11"/>
            <color theme="1"/>
            <rFont val="等线"/>
            <family val="2"/>
            <scheme val="minor"/>
          </rPr>
          <t>唢呐或索尼产品</t>
        </r>
      </text>
    </comment>
    <comment ref="B16" authorId="1" shapeId="0" xr:uid="{00000000-0006-0000-0000-000048000000}">
      <text>
        <r>
          <rPr>
            <sz val="11"/>
            <color theme="1"/>
            <rFont val="等线"/>
            <family val="2"/>
            <scheme val="minor"/>
          </rPr>
          <t>灰原哀</t>
        </r>
      </text>
    </comment>
    <comment ref="F16" authorId="1" shapeId="0" xr:uid="{00000000-0006-0000-0000-000049000000}">
      <text>
        <r>
          <rPr>
            <sz val="11"/>
            <color theme="1"/>
            <rFont val="等线"/>
            <family val="2"/>
            <scheme val="minor"/>
          </rPr>
          <t>EI论文</t>
        </r>
      </text>
    </comment>
    <comment ref="K16" authorId="1" shapeId="0" xr:uid="{00000000-0006-0000-0000-00004A000000}">
      <text>
        <r>
          <rPr>
            <sz val="11"/>
            <color theme="1"/>
            <rFont val="等线"/>
            <family val="2"/>
            <scheme val="minor"/>
          </rPr>
          <t>绑定吃豆人</t>
        </r>
      </text>
    </comment>
    <comment ref="N16" authorId="1" shapeId="0" xr:uid="{00000000-0006-0000-0000-00004B000000}">
      <text>
        <r>
          <rPr>
            <sz val="11"/>
            <color theme="1"/>
            <rFont val="等线"/>
            <family val="2"/>
            <scheme val="minor"/>
          </rPr>
          <t>糯米糕</t>
        </r>
      </text>
    </comment>
    <comment ref="P16" authorId="1" shapeId="0" xr:uid="{00000000-0006-0000-0000-00004C000000}">
      <text>
        <r>
          <rPr>
            <sz val="11"/>
            <color theme="1"/>
            <rFont val="等线"/>
            <family val="2"/>
            <scheme val="minor"/>
          </rPr>
          <t>魔友林恺俊</t>
        </r>
      </text>
    </comment>
    <comment ref="R16" authorId="1" shapeId="0" xr:uid="{00000000-0006-0000-0000-00004D000000}">
      <text>
        <r>
          <rPr>
            <sz val="11"/>
            <color theme="1"/>
            <rFont val="等线"/>
            <family val="2"/>
            <scheme val="minor"/>
          </rPr>
          <t>绑定日本的事物</t>
        </r>
      </text>
    </comment>
    <comment ref="S16" authorId="1" shapeId="0" xr:uid="{00000000-0006-0000-0000-00004E000000}">
      <text>
        <r>
          <rPr>
            <sz val="11"/>
            <color theme="1"/>
            <rFont val="等线"/>
            <family val="2"/>
            <scheme val="minor"/>
          </rPr>
          <t>松树</t>
        </r>
      </text>
    </comment>
    <comment ref="U16" authorId="1" shapeId="0" xr:uid="{00000000-0006-0000-0000-00004F000000}">
      <text>
        <r>
          <rPr>
            <sz val="11"/>
            <color theme="1"/>
            <rFont val="等线"/>
            <family val="2"/>
            <scheme val="minor"/>
          </rPr>
          <t>翅膀</t>
        </r>
      </text>
    </comment>
    <comment ref="V16" authorId="1" shapeId="0" xr:uid="{00000000-0006-0000-0000-000050000000}">
      <text>
        <r>
          <rPr>
            <sz val="11"/>
            <color theme="1"/>
            <rFont val="等线"/>
            <family val="2"/>
            <scheme val="minor"/>
          </rPr>
          <t>席子</t>
        </r>
      </text>
    </comment>
    <comment ref="B17" authorId="1" shapeId="0" xr:uid="{00000000-0006-0000-0000-000051000000}">
      <text>
        <r>
          <rPr>
            <sz val="11"/>
            <color theme="1"/>
            <rFont val="等线"/>
            <family val="2"/>
            <scheme val="minor"/>
          </rPr>
          <t>鬼魂</t>
        </r>
      </text>
    </comment>
    <comment ref="C17" authorId="1" shapeId="0" xr:uid="{00000000-0006-0000-0000-000052000000}">
      <text>
        <r>
          <rPr>
            <sz val="11"/>
            <color theme="1"/>
            <rFont val="等线"/>
            <family val="2"/>
            <scheme val="minor"/>
          </rPr>
          <t>斧头帮</t>
        </r>
      </text>
    </comment>
    <comment ref="D17" authorId="1" shapeId="0" xr:uid="{00000000-0006-0000-0000-000053000000}">
      <text>
        <r>
          <rPr>
            <sz val="11"/>
            <color theme="1"/>
            <rFont val="等线"/>
            <family val="2"/>
            <scheme val="minor"/>
          </rPr>
          <t>煎饼果子里的脆皮</t>
        </r>
      </text>
    </comment>
    <comment ref="F17" authorId="1" shapeId="0" xr:uid="{00000000-0006-0000-0000-000054000000}">
      <text>
        <r>
          <rPr>
            <sz val="11"/>
            <color theme="1"/>
            <rFont val="等线"/>
            <family val="2"/>
            <scheme val="minor"/>
          </rPr>
          <t>EP个人专辑</t>
        </r>
      </text>
    </comment>
    <comment ref="G17" authorId="1" shapeId="0" xr:uid="{00000000-0006-0000-0000-000055000000}">
      <text>
        <r>
          <rPr>
            <sz val="11"/>
            <color theme="1"/>
            <rFont val="等线"/>
            <family val="2"/>
            <scheme val="minor"/>
          </rPr>
          <t>绑定废品站或废纸箱</t>
        </r>
      </text>
    </comment>
    <comment ref="H17" authorId="1" shapeId="0" xr:uid="{00000000-0006-0000-0000-000056000000}">
      <text>
        <r>
          <rPr>
            <sz val="11"/>
            <color theme="1"/>
            <rFont val="等线"/>
            <family val="2"/>
            <scheme val="minor"/>
          </rPr>
          <t>西瓜皮或瓜皮猫</t>
        </r>
      </text>
    </comment>
    <comment ref="I17" authorId="1" shapeId="0" xr:uid="{00000000-0006-0000-0000-000057000000}">
      <text>
        <r>
          <rPr>
            <sz val="11"/>
            <color theme="1"/>
            <rFont val="等线"/>
            <family val="2"/>
            <scheme val="minor"/>
          </rPr>
          <t>《画皮》电影</t>
        </r>
      </text>
    </comment>
    <comment ref="L17" authorId="1" shapeId="0" xr:uid="{00000000-0006-0000-0000-000058000000}">
      <text>
        <r>
          <rPr>
            <sz val="11"/>
            <color theme="1"/>
            <rFont val="等线"/>
            <family val="2"/>
            <scheme val="minor"/>
          </rPr>
          <t>脸盆或脸谱</t>
        </r>
      </text>
    </comment>
    <comment ref="F18" authorId="1" shapeId="0" xr:uid="{00000000-0006-0000-0000-000059000000}">
      <text>
        <r>
          <rPr>
            <sz val="11"/>
            <color theme="1"/>
            <rFont val="等线"/>
            <family val="2"/>
            <scheme val="minor"/>
          </rPr>
          <t>EQ平衡器调音台</t>
        </r>
      </text>
    </comment>
    <comment ref="I18" authorId="1" shapeId="0" xr:uid="{00000000-0006-0000-0000-00005A000000}">
      <text>
        <r>
          <rPr>
            <sz val="11"/>
            <color theme="1"/>
            <rFont val="等线"/>
            <family val="2"/>
            <scheme val="minor"/>
          </rPr>
          <t>《哈利波特》中物品</t>
        </r>
      </text>
    </comment>
    <comment ref="O18" authorId="1" shapeId="0" xr:uid="{00000000-0006-0000-0000-00005B000000}">
      <text>
        <r>
          <rPr>
            <sz val="11"/>
            <color theme="1"/>
            <rFont val="等线"/>
            <family val="2"/>
            <scheme val="minor"/>
          </rPr>
          <t>绑定爱因斯坦</t>
        </r>
      </text>
    </comment>
    <comment ref="V18" authorId="1" shapeId="0" xr:uid="{00000000-0006-0000-0000-00005C000000}">
      <text>
        <r>
          <rPr>
            <sz val="11"/>
            <color theme="1"/>
            <rFont val="等线"/>
            <family val="2"/>
            <scheme val="minor"/>
          </rPr>
          <t>绑定具体凶器（如冰冻罗非鱼）</t>
        </r>
      </text>
    </comment>
    <comment ref="I19" authorId="1" shapeId="0" xr:uid="{00000000-0006-0000-0000-00005D000000}">
      <text>
        <r>
          <rPr>
            <sz val="11"/>
            <color theme="1"/>
            <rFont val="等线"/>
            <family val="2"/>
            <scheme val="minor"/>
          </rPr>
          <t>绑定具体黑人</t>
        </r>
      </text>
    </comment>
    <comment ref="L19" authorId="1" shapeId="0" xr:uid="{00000000-0006-0000-0000-00005E000000}">
      <text>
        <r>
          <rPr>
            <sz val="11"/>
            <color theme="1"/>
            <rFont val="等线"/>
            <family val="2"/>
            <scheme val="minor"/>
          </rPr>
          <t>驴肉火烧</t>
        </r>
      </text>
    </comment>
    <comment ref="M19" authorId="1" shapeId="0" xr:uid="{00000000-0006-0000-0000-00005F000000}">
      <text>
        <r>
          <rPr>
            <sz val="11"/>
            <color theme="1"/>
            <rFont val="等线"/>
            <family val="2"/>
            <scheme val="minor"/>
          </rPr>
          <t>《火影忍者》中人物</t>
        </r>
      </text>
    </comment>
    <comment ref="N19" authorId="1" shapeId="0" xr:uid="{00000000-0006-0000-0000-000060000000}">
      <text>
        <r>
          <rPr>
            <sz val="11"/>
            <color theme="1"/>
            <rFont val="等线"/>
            <family val="2"/>
            <scheme val="minor"/>
          </rPr>
          <t>美漫《R&amp;M》中瑞克的好友</t>
        </r>
      </text>
    </comment>
    <comment ref="O19" authorId="1" shapeId="0" xr:uid="{00000000-0006-0000-0000-000061000000}">
      <text>
        <r>
          <rPr>
            <sz val="11"/>
            <color theme="1"/>
            <rFont val="等线"/>
            <family val="2"/>
            <scheme val="minor"/>
          </rPr>
          <t>绑定橘子</t>
        </r>
      </text>
    </comment>
    <comment ref="P19" authorId="1" shapeId="0" xr:uid="{00000000-0006-0000-0000-000062000000}">
      <text>
        <r>
          <rPr>
            <sz val="11"/>
            <color theme="1"/>
            <rFont val="等线"/>
            <family val="2"/>
            <scheme val="minor"/>
          </rPr>
          <t>洗发水</t>
        </r>
      </text>
    </comment>
    <comment ref="Q19" authorId="1" shapeId="0" xr:uid="{00000000-0006-0000-0000-000063000000}">
      <text>
        <r>
          <rPr>
            <sz val="11"/>
            <color theme="1"/>
            <rFont val="等线"/>
            <family val="2"/>
            <scheme val="minor"/>
          </rPr>
          <t>绑定穷人或乞丐</t>
        </r>
      </text>
    </comment>
    <comment ref="S19" authorId="1" shapeId="0" xr:uid="{00000000-0006-0000-0000-000064000000}">
      <text>
        <r>
          <rPr>
            <sz val="11"/>
            <color theme="1"/>
            <rFont val="等线"/>
            <family val="2"/>
            <scheme val="minor"/>
          </rPr>
          <t>《魔兽》中的兽人</t>
        </r>
      </text>
    </comment>
    <comment ref="U19" authorId="1" shapeId="0" xr:uid="{00000000-0006-0000-0000-000065000000}">
      <text>
        <r>
          <rPr>
            <sz val="11"/>
            <color theme="1"/>
            <rFont val="等线"/>
            <family val="2"/>
            <scheme val="minor"/>
          </rPr>
          <t>魔友邓宇豪或绑定五月天乐队</t>
        </r>
      </text>
    </comment>
    <comment ref="W19" authorId="1" shapeId="0" xr:uid="{00000000-0006-0000-0000-000066000000}">
      <text>
        <r>
          <rPr>
            <sz val="11"/>
            <color theme="1"/>
            <rFont val="等线"/>
            <family val="2"/>
            <scheme val="minor"/>
          </rPr>
          <t>超级英雄蚁人</t>
        </r>
      </text>
    </comment>
    <comment ref="X19" authorId="1" shapeId="0" xr:uid="{00000000-0006-0000-0000-000067000000}">
      <text>
        <r>
          <rPr>
            <sz val="11"/>
            <color theme="1"/>
            <rFont val="等线"/>
            <family val="2"/>
            <scheme val="minor"/>
          </rPr>
          <t>《我的世界》中的生物</t>
        </r>
      </text>
    </comment>
    <comment ref="B20" authorId="1" shapeId="0" xr:uid="{00000000-0006-0000-0000-000068000000}">
      <text>
        <r>
          <rPr>
            <sz val="11"/>
            <color theme="1"/>
            <rFont val="等线"/>
            <family val="2"/>
            <scheme val="minor"/>
          </rPr>
          <t>绑定砝码</t>
        </r>
      </text>
    </comment>
    <comment ref="G20" authorId="1" shapeId="0" xr:uid="{00000000-0006-0000-0000-000069000000}">
      <text>
        <r>
          <rPr>
            <sz val="11"/>
            <color theme="1"/>
            <rFont val="等线"/>
            <family val="2"/>
            <scheme val="minor"/>
          </rPr>
          <t>富士苹果、富士山、富士相机</t>
        </r>
      </text>
    </comment>
    <comment ref="K20" authorId="1" shapeId="0" xr:uid="{00000000-0006-0000-0000-00006A000000}">
      <text>
        <r>
          <rPr>
            <sz val="11"/>
            <color theme="1"/>
            <rFont val="等线"/>
            <family val="2"/>
            <scheme val="minor"/>
          </rPr>
          <t>不可名状的远古邪神，或绑定章鱼</t>
        </r>
      </text>
    </comment>
    <comment ref="L20" authorId="1" shapeId="0" xr:uid="{00000000-0006-0000-0000-00006B000000}">
      <text>
        <r>
          <rPr>
            <sz val="11"/>
            <color theme="1"/>
            <rFont val="等线"/>
            <family val="2"/>
            <scheme val="minor"/>
          </rPr>
          <t>鹅卵石</t>
        </r>
      </text>
    </comment>
    <comment ref="M20" authorId="1" shapeId="0" xr:uid="{00000000-0006-0000-0000-00006C000000}">
      <text>
        <r>
          <rPr>
            <sz val="11"/>
            <color theme="1"/>
            <rFont val="等线"/>
            <family val="2"/>
            <scheme val="minor"/>
          </rPr>
          <t>赛尔号中人物或绑定女神像</t>
        </r>
      </text>
    </comment>
    <comment ref="P20" authorId="1" shapeId="0" xr:uid="{00000000-0006-0000-0000-00006D000000}">
      <text>
        <r>
          <rPr>
            <sz val="11"/>
            <color theme="1"/>
            <rFont val="等线"/>
            <family val="2"/>
            <scheme val="minor"/>
          </rPr>
          <t>绑定巨大石像</t>
        </r>
      </text>
    </comment>
    <comment ref="B21" authorId="1" shapeId="0" xr:uid="{00000000-0006-0000-0000-00006E000000}">
      <text>
        <r>
          <rPr>
            <sz val="11"/>
            <color theme="1"/>
            <rFont val="等线"/>
            <family val="2"/>
            <scheme val="minor"/>
          </rPr>
          <t>绑定美人鱼</t>
        </r>
      </text>
    </comment>
    <comment ref="C21" authorId="1" shapeId="0" xr:uid="{00000000-0006-0000-0000-00006F000000}">
      <text>
        <r>
          <rPr>
            <sz val="11"/>
            <color theme="1"/>
            <rFont val="等线"/>
            <family val="2"/>
            <scheme val="minor"/>
          </rPr>
          <t>绑定具体人物（如汉尼拔）</t>
        </r>
      </text>
    </comment>
    <comment ref="E21" authorId="1" shapeId="0" xr:uid="{00000000-0006-0000-0000-000070000000}">
      <text>
        <r>
          <rPr>
            <sz val="11"/>
            <color theme="1"/>
            <rFont val="等线"/>
            <family val="2"/>
            <scheme val="minor"/>
          </rPr>
          <t>电筒或电梯</t>
        </r>
      </text>
    </comment>
    <comment ref="F21" authorId="1" shapeId="0" xr:uid="{00000000-0006-0000-0000-000071000000}">
      <text>
        <r>
          <rPr>
            <sz val="11"/>
            <color theme="1"/>
            <rFont val="等线"/>
            <family val="2"/>
            <scheme val="minor"/>
          </rPr>
          <t>外星人</t>
        </r>
      </text>
    </comment>
    <comment ref="H21" authorId="1" shapeId="0" xr:uid="{00000000-0006-0000-0000-000072000000}">
      <text>
        <r>
          <rPr>
            <sz val="11"/>
            <color theme="1"/>
            <rFont val="等线"/>
            <family val="2"/>
            <scheme val="minor"/>
          </rPr>
          <t>滚筒洗衣机或工藤新一</t>
        </r>
      </text>
    </comment>
    <comment ref="J21" authorId="1" shapeId="0" xr:uid="{00000000-0006-0000-0000-000073000000}">
      <text>
        <r>
          <rPr>
            <sz val="11"/>
            <color theme="1"/>
            <rFont val="等线"/>
            <family val="2"/>
            <scheme val="minor"/>
          </rPr>
          <t>挖掘机</t>
        </r>
      </text>
    </comment>
    <comment ref="V21" authorId="1" shapeId="0" xr:uid="{00000000-0006-0000-0000-000074000000}">
      <text>
        <r>
          <rPr>
            <sz val="11"/>
            <color theme="1"/>
            <rFont val="等线"/>
            <family val="2"/>
            <scheme val="minor"/>
          </rPr>
          <t>中国古代神话中形象</t>
        </r>
      </text>
    </comment>
    <comment ref="B22" authorId="1" shapeId="0" xr:uid="{00000000-0006-0000-0000-000075000000}">
      <text>
        <r>
          <rPr>
            <sz val="11"/>
            <color theme="1"/>
            <rFont val="等线"/>
            <family val="2"/>
            <scheme val="minor"/>
          </rPr>
          <t>歌手</t>
        </r>
      </text>
    </comment>
    <comment ref="E22" authorId="1" shapeId="0" xr:uid="{00000000-0006-0000-0000-000076000000}">
      <text>
        <r>
          <rPr>
            <sz val="11"/>
            <color theme="1"/>
            <rFont val="等线"/>
            <family val="2"/>
            <scheme val="minor"/>
          </rPr>
          <t>动物园或具体动物</t>
        </r>
      </text>
    </comment>
    <comment ref="K22" authorId="1" shapeId="0" xr:uid="{00000000-0006-0000-0000-000077000000}">
      <text>
        <r>
          <rPr>
            <sz val="11"/>
            <color theme="1"/>
            <rFont val="等线"/>
            <family val="2"/>
            <scheme val="minor"/>
          </rPr>
          <t>山楂饮料</t>
        </r>
      </text>
    </comment>
    <comment ref="M22" authorId="1" shapeId="0" xr:uid="{00000000-0006-0000-0000-000078000000}">
      <text>
        <r>
          <rPr>
            <sz val="11"/>
            <color theme="1"/>
            <rFont val="等线"/>
            <family val="2"/>
            <scheme val="minor"/>
          </rPr>
          <t>比克大魔王</t>
        </r>
      </text>
    </comment>
    <comment ref="X22" authorId="1" shapeId="0" xr:uid="{00000000-0006-0000-0000-000079000000}">
      <text>
        <r>
          <rPr>
            <sz val="11"/>
            <color theme="1"/>
            <rFont val="等线"/>
            <family val="2"/>
            <scheme val="minor"/>
          </rPr>
          <t>中国古代神兽</t>
        </r>
      </text>
    </comment>
    <comment ref="B23" authorId="1" shapeId="0" xr:uid="{00000000-0006-0000-0000-00007A000000}">
      <text>
        <r>
          <rPr>
            <sz val="11"/>
            <color theme="1"/>
            <rFont val="等线"/>
            <family val="2"/>
            <scheme val="minor"/>
          </rPr>
          <t>火影中人物</t>
        </r>
      </text>
    </comment>
    <comment ref="D23" authorId="1" shapeId="0" xr:uid="{00000000-0006-0000-0000-00007B000000}">
      <text>
        <r>
          <rPr>
            <sz val="11"/>
            <color theme="1"/>
            <rFont val="等线"/>
            <family val="2"/>
            <scheme val="minor"/>
          </rPr>
          <t>宝莲灯中人物</t>
        </r>
      </text>
    </comment>
    <comment ref="F23" authorId="1" shapeId="0" xr:uid="{00000000-0006-0000-0000-00007C000000}">
      <text>
        <r>
          <rPr>
            <sz val="11"/>
            <color theme="1"/>
            <rFont val="等线"/>
            <family val="2"/>
            <scheme val="minor"/>
          </rPr>
          <t>魔友彭恩希</t>
        </r>
      </text>
    </comment>
    <comment ref="H23" authorId="1" shapeId="0" xr:uid="{00000000-0006-0000-0000-00007D000000}">
      <text>
        <r>
          <rPr>
            <sz val="11"/>
            <color theme="1"/>
            <rFont val="等线"/>
            <family val="2"/>
            <scheme val="minor"/>
          </rPr>
          <t>《七龙珠》中人物</t>
        </r>
      </text>
    </comment>
    <comment ref="J23" authorId="1" shapeId="0" xr:uid="{00000000-0006-0000-0000-00007E000000}">
      <text>
        <r>
          <rPr>
            <sz val="11"/>
            <color theme="1"/>
            <rFont val="等线"/>
            <family val="2"/>
            <scheme val="minor"/>
          </rPr>
          <t>夹心饼干</t>
        </r>
      </text>
    </comment>
    <comment ref="N23" authorId="1" shapeId="0" xr:uid="{00000000-0006-0000-0000-00007F000000}">
      <text>
        <r>
          <rPr>
            <sz val="11"/>
            <color theme="1"/>
            <rFont val="等线"/>
            <family val="2"/>
            <scheme val="minor"/>
          </rPr>
          <t>绑定联合收割机</t>
        </r>
      </text>
    </comment>
    <comment ref="O23" authorId="1" shapeId="0" xr:uid="{00000000-0006-0000-0000-000080000000}">
      <text>
        <r>
          <rPr>
            <sz val="11"/>
            <color theme="1"/>
            <rFont val="等线"/>
            <family val="2"/>
            <scheme val="minor"/>
          </rPr>
          <t>绑定初音未来或其他人物</t>
        </r>
      </text>
    </comment>
    <comment ref="T23" authorId="1" shapeId="0" xr:uid="{00000000-0006-0000-0000-000081000000}">
      <text>
        <r>
          <rPr>
            <sz val="11"/>
            <color theme="1"/>
            <rFont val="等线"/>
            <family val="2"/>
            <scheme val="minor"/>
          </rPr>
          <t>绑定企鹅</t>
        </r>
      </text>
    </comment>
    <comment ref="X23" authorId="1" shapeId="0" xr:uid="{00000000-0006-0000-0000-000082000000}">
      <text>
        <r>
          <rPr>
            <sz val="11"/>
            <color theme="1"/>
            <rFont val="等线"/>
            <family val="2"/>
            <scheme val="minor"/>
          </rPr>
          <t>绑定瞄准镜</t>
        </r>
      </text>
    </comment>
    <comment ref="B24" authorId="1" shapeId="0" xr:uid="{00000000-0006-0000-0000-000083000000}">
      <text>
        <r>
          <rPr>
            <sz val="11"/>
            <color theme="1"/>
            <rFont val="等线"/>
            <family val="2"/>
            <scheme val="minor"/>
          </rPr>
          <t>魔兽争霸中种族</t>
        </r>
      </text>
    </comment>
    <comment ref="E24" authorId="1" shapeId="0" xr:uid="{00000000-0006-0000-0000-000084000000}">
      <text>
        <r>
          <rPr>
            <sz val="11"/>
            <color theme="1"/>
            <rFont val="等线"/>
            <family val="2"/>
            <scheme val="minor"/>
          </rPr>
          <t>魔友杜宇生</t>
        </r>
      </text>
    </comment>
    <comment ref="I24" authorId="1" shapeId="0" xr:uid="{00000000-0006-0000-0000-000085000000}">
      <text>
        <r>
          <rPr>
            <sz val="11"/>
            <color theme="1"/>
            <rFont val="等线"/>
            <family val="2"/>
            <scheme val="minor"/>
          </rPr>
          <t>绑定王者荣耀英雄或其他弓箭手</t>
        </r>
      </text>
    </comment>
    <comment ref="K24" authorId="1" shapeId="0" xr:uid="{00000000-0006-0000-0000-000086000000}">
      <text>
        <r>
          <rPr>
            <sz val="11"/>
            <color theme="1"/>
            <rFont val="等线"/>
            <family val="2"/>
            <scheme val="minor"/>
          </rPr>
          <t>一种软体虫子</t>
        </r>
      </text>
    </comment>
    <comment ref="O24" authorId="1" shapeId="0" xr:uid="{00000000-0006-0000-0000-000087000000}">
      <text>
        <r>
          <rPr>
            <sz val="11"/>
            <color theme="1"/>
            <rFont val="等线"/>
            <family val="2"/>
            <scheme val="minor"/>
          </rPr>
          <t>绑定姓欧阳的人物</t>
        </r>
      </text>
    </comment>
    <comment ref="P24" authorId="1" shapeId="0" xr:uid="{00000000-0006-0000-0000-000088000000}">
      <text>
        <r>
          <rPr>
            <sz val="11"/>
            <color theme="1"/>
            <rFont val="等线"/>
            <family val="2"/>
            <scheme val="minor"/>
          </rPr>
          <t>绑定具体朋友</t>
        </r>
      </text>
    </comment>
    <comment ref="T24" authorId="1" shapeId="0" xr:uid="{00000000-0006-0000-0000-000089000000}">
      <text>
        <r>
          <rPr>
            <sz val="11"/>
            <color theme="1"/>
            <rFont val="等线"/>
            <family val="2"/>
            <scheme val="minor"/>
          </rPr>
          <t>魔友钟泰然（魔表前WR）</t>
        </r>
      </text>
    </comment>
    <comment ref="V24" authorId="1" shapeId="0" xr:uid="{00000000-0006-0000-0000-00008A000000}">
      <text>
        <r>
          <rPr>
            <sz val="11"/>
            <color theme="1"/>
            <rFont val="等线"/>
            <family val="2"/>
            <scheme val="minor"/>
          </rPr>
          <t>《仙剑一》中人物</t>
        </r>
      </text>
    </comment>
    <comment ref="B25" authorId="1" shapeId="0" xr:uid="{00000000-0006-0000-0000-00008B000000}">
      <text>
        <r>
          <rPr>
            <sz val="11"/>
            <color theme="1"/>
            <rFont val="等线"/>
            <family val="2"/>
            <scheme val="minor"/>
          </rPr>
          <t>金庸小说人物</t>
        </r>
      </text>
    </comment>
    <comment ref="E25" authorId="1" shapeId="0" xr:uid="{00000000-0006-0000-0000-00008C000000}">
      <text>
        <r>
          <rPr>
            <sz val="11"/>
            <color theme="1"/>
            <rFont val="等线"/>
            <family val="2"/>
            <scheme val="minor"/>
          </rPr>
          <t>美国队长</t>
        </r>
      </text>
    </comment>
    <comment ref="F25" authorId="1" shapeId="0" xr:uid="{00000000-0006-0000-0000-00008D000000}">
      <text>
        <r>
          <rPr>
            <sz val="11"/>
            <color theme="1"/>
            <rFont val="等线"/>
            <family val="2"/>
            <scheme val="minor"/>
          </rPr>
          <t>《大头儿子与小头爸爸》中人物</t>
        </r>
      </text>
    </comment>
    <comment ref="O25" authorId="1" shapeId="0" xr:uid="{00000000-0006-0000-0000-00008E000000}">
      <text>
        <r>
          <rPr>
            <sz val="11"/>
            <color theme="1"/>
            <rFont val="等线"/>
            <family val="2"/>
            <scheme val="minor"/>
          </rPr>
          <t>花棉袄</t>
        </r>
      </text>
    </comment>
    <comment ref="P25" authorId="1" shapeId="0" xr:uid="{00000000-0006-0000-0000-00008F000000}">
      <text>
        <r>
          <rPr>
            <sz val="11"/>
            <color theme="1"/>
            <rFont val="等线"/>
            <family val="2"/>
            <scheme val="minor"/>
          </rPr>
          <t>绑定一个胖子</t>
        </r>
      </text>
    </comment>
    <comment ref="T25" authorId="1" shapeId="0" xr:uid="{00000000-0006-0000-0000-000090000000}">
      <text>
        <r>
          <rPr>
            <sz val="11"/>
            <color theme="1"/>
            <rFont val="等线"/>
            <family val="2"/>
            <scheme val="minor"/>
          </rPr>
          <t>绑定食物或表情包</t>
        </r>
      </text>
    </comment>
  </commentList>
</comments>
</file>

<file path=xl/sharedStrings.xml><?xml version="1.0" encoding="utf-8"?>
<sst xmlns="http://schemas.openxmlformats.org/spreadsheetml/2006/main" count="2478" uniqueCount="2260">
  <si>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</si>
  <si>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</si>
  <si>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</si>
  <si>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</si>
  <si>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</si>
  <si>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</si>
  <si>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</si>
  <si>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</si>
  <si>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</si>
  <si>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</si>
  <si>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</si>
  <si>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</si>
  <si>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</si>
  <si>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</si>
  <si>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</si>
  <si>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</si>
  <si>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</si>
  <si>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</si>
  <si>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</si>
  <si>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W</t>
  </si>
  <si>
    <t>X</t>
  </si>
  <si>
    <t>Y</t>
  </si>
  <si>
    <t>Z</t>
  </si>
  <si>
    <t>AB</t>
  </si>
  <si>
    <t>阿波罗</t>
  </si>
  <si>
    <t>bō</t>
  </si>
  <si>
    <t>绑定火箭或太阳神</t>
  </si>
  <si>
    <t>bo1</t>
  </si>
  <si>
    <t>AC</t>
  </si>
  <si>
    <t>`鹌鹑蛋</t>
  </si>
  <si>
    <t>chùn</t>
  </si>
  <si>
    <t>chun4</t>
  </si>
  <si>
    <t>AD</t>
  </si>
  <si>
    <t>AD钙奶</t>
  </si>
  <si>
    <t>dì</t>
  </si>
  <si>
    <t>di4</t>
  </si>
  <si>
    <t>AE</t>
  </si>
  <si>
    <t>阿尔卑斯糖</t>
  </si>
  <si>
    <t>ā</t>
  </si>
  <si>
    <t>a1</t>
  </si>
  <si>
    <t>AF</t>
  </si>
  <si>
    <t>艾弗尔铁塔</t>
  </si>
  <si>
    <t>ài</t>
  </si>
  <si>
    <t>ai4</t>
  </si>
  <si>
    <t>AG</t>
  </si>
  <si>
    <t>阿哥</t>
  </si>
  <si>
    <t>à</t>
  </si>
  <si>
    <t>绑定古装剧中人物</t>
  </si>
  <si>
    <t>a4</t>
  </si>
  <si>
    <t>AH</t>
  </si>
  <si>
    <t>暗黑</t>
  </si>
  <si>
    <t>àn</t>
  </si>
  <si>
    <t>an4</t>
  </si>
  <si>
    <t>AJ</t>
  </si>
  <si>
    <t>埃及</t>
  </si>
  <si>
    <t>jí</t>
  </si>
  <si>
    <t>ji2</t>
  </si>
  <si>
    <t>AK</t>
  </si>
  <si>
    <t>AK47</t>
  </si>
  <si>
    <t>ēi</t>
  </si>
  <si>
    <t>ei1</t>
  </si>
  <si>
    <t>AL</t>
  </si>
  <si>
    <t>阿拉伯</t>
  </si>
  <si>
    <t>lā</t>
  </si>
  <si>
    <t>la1</t>
  </si>
  <si>
    <t>AM</t>
  </si>
  <si>
    <t>阿妹+</t>
  </si>
  <si>
    <t>mēi</t>
  </si>
  <si>
    <t>张惠妹</t>
  </si>
  <si>
    <t>mei1</t>
  </si>
  <si>
    <t>AN</t>
  </si>
  <si>
    <t>安妮-</t>
  </si>
  <si>
    <t>ān</t>
  </si>
  <si>
    <t>绑定阿尼亚或其他人物</t>
  </si>
  <si>
    <t>an1</t>
  </si>
  <si>
    <t>AO</t>
  </si>
  <si>
    <t>哀-</t>
  </si>
  <si>
    <t>āi</t>
  </si>
  <si>
    <t>灰原哀</t>
  </si>
  <si>
    <t>ai1</t>
  </si>
  <si>
    <t>AP</t>
  </si>
  <si>
    <t>`阿飘</t>
  </si>
  <si>
    <t>piào</t>
  </si>
  <si>
    <t>鬼魂</t>
  </si>
  <si>
    <t>piao4</t>
  </si>
  <si>
    <t>AQ</t>
  </si>
  <si>
    <t>`安全带</t>
  </si>
  <si>
    <t>quàn</t>
  </si>
  <si>
    <t>quan4</t>
  </si>
  <si>
    <t>AR</t>
  </si>
  <si>
    <t>矮人</t>
  </si>
  <si>
    <t>ǎi</t>
  </si>
  <si>
    <t>ai3</t>
  </si>
  <si>
    <t>AS</t>
  </si>
  <si>
    <t>盎司*</t>
  </si>
  <si>
    <t>áng</t>
  </si>
  <si>
    <t>绑定砝码</t>
  </si>
  <si>
    <t>ang2</t>
  </si>
  <si>
    <t>AT</t>
  </si>
  <si>
    <t>安徒生*</t>
  </si>
  <si>
    <t>tú</t>
  </si>
  <si>
    <t>绑定美人鱼</t>
  </si>
  <si>
    <t>tu2</t>
  </si>
  <si>
    <t>AW</t>
  </si>
  <si>
    <t>艾薇儿</t>
  </si>
  <si>
    <t>wēi</t>
  </si>
  <si>
    <t>歌手</t>
  </si>
  <si>
    <t>wei1</t>
  </si>
  <si>
    <t>AX</t>
  </si>
  <si>
    <t>阿修罗-</t>
  </si>
  <si>
    <t>xiū</t>
  </si>
  <si>
    <t>火影中人物</t>
  </si>
  <si>
    <t>xiu1</t>
  </si>
  <si>
    <t>AY</t>
  </si>
  <si>
    <t>暗夜-</t>
  </si>
  <si>
    <t>yè</t>
  </si>
  <si>
    <t>魔兽争霸中种族</t>
  </si>
  <si>
    <t>ye4</t>
  </si>
  <si>
    <t>AZ</t>
  </si>
  <si>
    <t>阿紫-</t>
  </si>
  <si>
    <t>zǐ</t>
  </si>
  <si>
    <t>金庸小说人物</t>
  </si>
  <si>
    <t>zi3</t>
  </si>
  <si>
    <t>BA</t>
  </si>
  <si>
    <t>爸</t>
  </si>
  <si>
    <t>bà</t>
  </si>
  <si>
    <t>ba4</t>
  </si>
  <si>
    <t>BC</t>
  </si>
  <si>
    <t>蹦床</t>
  </si>
  <si>
    <t>bèng</t>
  </si>
  <si>
    <t>beng4</t>
  </si>
  <si>
    <t>BD</t>
  </si>
  <si>
    <t>绷带</t>
  </si>
  <si>
    <t>bēng</t>
  </si>
  <si>
    <t>beng1</t>
  </si>
  <si>
    <t>BE</t>
  </si>
  <si>
    <t>杯</t>
  </si>
  <si>
    <t>bēi</t>
  </si>
  <si>
    <t>bei1</t>
  </si>
  <si>
    <t>BF</t>
  </si>
  <si>
    <t>蝙蝠</t>
  </si>
  <si>
    <t>biān</t>
  </si>
  <si>
    <t>bian1</t>
  </si>
  <si>
    <t>BG</t>
  </si>
  <si>
    <t>八卦</t>
  </si>
  <si>
    <t>bā</t>
  </si>
  <si>
    <t>ba1</t>
  </si>
  <si>
    <t>BH</t>
  </si>
  <si>
    <t>壁虎</t>
  </si>
  <si>
    <t>bì</t>
  </si>
  <si>
    <t>bi4</t>
  </si>
  <si>
    <t>BJ</t>
  </si>
  <si>
    <t>簸箕</t>
  </si>
  <si>
    <t>bò</t>
  </si>
  <si>
    <t>bo4</t>
  </si>
  <si>
    <t>BK</t>
  </si>
  <si>
    <t>贝壳</t>
  </si>
  <si>
    <t>bèi</t>
  </si>
  <si>
    <t>bei4</t>
  </si>
  <si>
    <t>BL</t>
  </si>
  <si>
    <t>宾利</t>
  </si>
  <si>
    <t>bīn</t>
  </si>
  <si>
    <t>敞篷车</t>
  </si>
  <si>
    <t>bin1</t>
  </si>
  <si>
    <t>BM</t>
  </si>
  <si>
    <t>斑马</t>
  </si>
  <si>
    <t>bān</t>
  </si>
  <si>
    <t>ban1</t>
  </si>
  <si>
    <t>BN</t>
  </si>
  <si>
    <t>白娘子-</t>
  </si>
  <si>
    <t>bái</t>
  </si>
  <si>
    <t>古装剧人物</t>
  </si>
  <si>
    <t>bai2</t>
  </si>
  <si>
    <t>BO</t>
  </si>
  <si>
    <t>笔</t>
  </si>
  <si>
    <t>bǐ</t>
  </si>
  <si>
    <t>bi3</t>
  </si>
  <si>
    <t>BP</t>
  </si>
  <si>
    <t>帮派*</t>
  </si>
  <si>
    <t>bāng</t>
  </si>
  <si>
    <t>斧头帮</t>
  </si>
  <si>
    <t>bang1</t>
  </si>
  <si>
    <t>BQ</t>
  </si>
  <si>
    <t>标枪</t>
  </si>
  <si>
    <t>biāo</t>
  </si>
  <si>
    <t>biao1</t>
  </si>
  <si>
    <t>BR</t>
  </si>
  <si>
    <t>半人马</t>
  </si>
  <si>
    <t>bàn</t>
  </si>
  <si>
    <t>ban4</t>
  </si>
  <si>
    <t>BS</t>
  </si>
  <si>
    <t>别墅</t>
  </si>
  <si>
    <t>bié</t>
  </si>
  <si>
    <t>bie2</t>
  </si>
  <si>
    <t>BT</t>
  </si>
  <si>
    <t>变态*</t>
  </si>
  <si>
    <t>biàn</t>
  </si>
  <si>
    <t>绑定具体人物（如汉尼拔）</t>
  </si>
  <si>
    <t>bian4</t>
  </si>
  <si>
    <t>BW</t>
  </si>
  <si>
    <t>布娃</t>
  </si>
  <si>
    <t>bù</t>
  </si>
  <si>
    <t>bu4</t>
  </si>
  <si>
    <t>BX</t>
  </si>
  <si>
    <t>冰箱</t>
  </si>
  <si>
    <t>bīng</t>
  </si>
  <si>
    <t>bing1</t>
  </si>
  <si>
    <t>BY</t>
  </si>
  <si>
    <t>鲍鱼</t>
  </si>
  <si>
    <t>bào</t>
  </si>
  <si>
    <t>bao4</t>
  </si>
  <si>
    <t>BZ</t>
  </si>
  <si>
    <t>棒子</t>
  </si>
  <si>
    <t>bàng</t>
  </si>
  <si>
    <t>bang4</t>
  </si>
  <si>
    <t>CA</t>
  </si>
  <si>
    <t>叉</t>
  </si>
  <si>
    <t>chā</t>
  </si>
  <si>
    <t>cha1</t>
  </si>
  <si>
    <t>CB</t>
  </si>
  <si>
    <t>搓板</t>
  </si>
  <si>
    <t>cuō</t>
  </si>
  <si>
    <t>cuo1</t>
  </si>
  <si>
    <t>CD</t>
  </si>
  <si>
    <t>锉刀</t>
  </si>
  <si>
    <t>cuò</t>
  </si>
  <si>
    <t>cuo4</t>
  </si>
  <si>
    <t>CE</t>
  </si>
  <si>
    <t>车</t>
  </si>
  <si>
    <t>chē</t>
  </si>
  <si>
    <t>che1</t>
  </si>
  <si>
    <t>CF</t>
  </si>
  <si>
    <t>吹风机</t>
  </si>
  <si>
    <t>chuī</t>
  </si>
  <si>
    <t>chui1</t>
  </si>
  <si>
    <t>CG</t>
  </si>
  <si>
    <t>唇膏</t>
  </si>
  <si>
    <t>chún</t>
  </si>
  <si>
    <t>chun2</t>
  </si>
  <si>
    <t>CH</t>
  </si>
  <si>
    <t>柴火</t>
  </si>
  <si>
    <t>chái</t>
  </si>
  <si>
    <t>chai2</t>
  </si>
  <si>
    <t>CJ</t>
  </si>
  <si>
    <t>餐巾</t>
  </si>
  <si>
    <t>cān</t>
  </si>
  <si>
    <t>can1</t>
  </si>
  <si>
    <t>CK</t>
  </si>
  <si>
    <t>创可贴</t>
  </si>
  <si>
    <t>chuāng</t>
  </si>
  <si>
    <t>chuang1</t>
  </si>
  <si>
    <t>CL</t>
  </si>
  <si>
    <t>成龙+</t>
  </si>
  <si>
    <t>chéng</t>
  </si>
  <si>
    <t>cheng2</t>
  </si>
  <si>
    <t>CM</t>
  </si>
  <si>
    <t>筹码</t>
  </si>
  <si>
    <t>chóu</t>
  </si>
  <si>
    <t>chou2</t>
  </si>
  <si>
    <t>CN</t>
  </si>
  <si>
    <t>彩泥</t>
  </si>
  <si>
    <t>cǎi</t>
  </si>
  <si>
    <t>cai3</t>
  </si>
  <si>
    <t>CO</t>
  </si>
  <si>
    <t>磁</t>
  </si>
  <si>
    <t>cí</t>
  </si>
  <si>
    <t>ci2</t>
  </si>
  <si>
    <t>CP</t>
  </si>
  <si>
    <t>脆皮</t>
  </si>
  <si>
    <t>cuì</t>
  </si>
  <si>
    <t>煎饼果子里的脆皮</t>
  </si>
  <si>
    <t>cui4</t>
  </si>
  <si>
    <t>CQ</t>
  </si>
  <si>
    <t>充气船</t>
  </si>
  <si>
    <t>chōng</t>
  </si>
  <si>
    <t>chong1</t>
  </si>
  <si>
    <t>CR</t>
  </si>
  <si>
    <t>超人</t>
  </si>
  <si>
    <t>chāo</t>
  </si>
  <si>
    <t>chao1</t>
  </si>
  <si>
    <t>CS</t>
  </si>
  <si>
    <t>穿山甲</t>
  </si>
  <si>
    <t>chuān</t>
  </si>
  <si>
    <t>chuan1</t>
  </si>
  <si>
    <t>CT</t>
  </si>
  <si>
    <t>锄头</t>
  </si>
  <si>
    <t>chú</t>
  </si>
  <si>
    <t>chu2</t>
  </si>
  <si>
    <t>CW</t>
  </si>
  <si>
    <t>刺猬</t>
  </si>
  <si>
    <t>cì</t>
  </si>
  <si>
    <t>ci4</t>
  </si>
  <si>
    <t>CX</t>
  </si>
  <si>
    <t>沉香-</t>
  </si>
  <si>
    <t>chén</t>
  </si>
  <si>
    <t>宝莲灯中人物</t>
  </si>
  <si>
    <t>chen2</t>
  </si>
  <si>
    <t>CY</t>
  </si>
  <si>
    <t>苍蝇</t>
  </si>
  <si>
    <t>cāng</t>
  </si>
  <si>
    <t>cang1</t>
  </si>
  <si>
    <t>CZ</t>
  </si>
  <si>
    <t>搋子</t>
  </si>
  <si>
    <t>chuāi</t>
  </si>
  <si>
    <t>chuai1</t>
  </si>
  <si>
    <t>DA</t>
  </si>
  <si>
    <t>档案</t>
  </si>
  <si>
    <t>dàng</t>
  </si>
  <si>
    <t>dang4</t>
  </si>
  <si>
    <t>DB</t>
  </si>
  <si>
    <t>碉堡</t>
  </si>
  <si>
    <t>diāo</t>
  </si>
  <si>
    <t>diao1</t>
  </si>
  <si>
    <t>DC</t>
  </si>
  <si>
    <t>单车</t>
  </si>
  <si>
    <t>dān</t>
  </si>
  <si>
    <t>dan1</t>
  </si>
  <si>
    <t>DE</t>
  </si>
  <si>
    <t>蝶</t>
  </si>
  <si>
    <t>dié</t>
  </si>
  <si>
    <t>die2</t>
  </si>
  <si>
    <t>DF</t>
  </si>
  <si>
    <t>东风</t>
  </si>
  <si>
    <t>dōng</t>
  </si>
  <si>
    <t>东风导弹</t>
  </si>
  <si>
    <t>dong1</t>
  </si>
  <si>
    <t>DG</t>
  </si>
  <si>
    <t>蛋糕弹弓</t>
  </si>
  <si>
    <t>dàn</t>
  </si>
  <si>
    <t>蛋糕或弹弓</t>
  </si>
  <si>
    <t>dan4</t>
  </si>
  <si>
    <t>DH</t>
  </si>
  <si>
    <t>吊环</t>
  </si>
  <si>
    <t>diào</t>
  </si>
  <si>
    <t>diao4</t>
  </si>
  <si>
    <t>DJ</t>
  </si>
  <si>
    <t>独角兽</t>
  </si>
  <si>
    <t>dú</t>
  </si>
  <si>
    <t>du2</t>
  </si>
  <si>
    <t>DK</t>
  </si>
  <si>
    <t>短裤</t>
  </si>
  <si>
    <t>duǎn</t>
  </si>
  <si>
    <t>duan3</t>
  </si>
  <si>
    <t>DL</t>
  </si>
  <si>
    <t>灯笼</t>
  </si>
  <si>
    <t>dēng</t>
  </si>
  <si>
    <t>deng1</t>
  </si>
  <si>
    <t>DM</t>
  </si>
  <si>
    <t>盗墓%</t>
  </si>
  <si>
    <t>dào</t>
  </si>
  <si>
    <t>绑定盗墓笔记中人物或洛阳铲</t>
  </si>
  <si>
    <t>dao4</t>
  </si>
  <si>
    <t>DN</t>
  </si>
  <si>
    <t>豆奶</t>
  </si>
  <si>
    <t>dòu</t>
  </si>
  <si>
    <t>dou4</t>
  </si>
  <si>
    <t>DO</t>
  </si>
  <si>
    <t>兜</t>
  </si>
  <si>
    <t>dōu</t>
  </si>
  <si>
    <t>dou1</t>
  </si>
  <si>
    <t>DP</t>
  </si>
  <si>
    <t>盾牌</t>
  </si>
  <si>
    <t>dùn</t>
  </si>
  <si>
    <t>dun4</t>
  </si>
  <si>
    <t>DQ</t>
  </si>
  <si>
    <t>刀鞘</t>
  </si>
  <si>
    <t>dāo</t>
  </si>
  <si>
    <t>dao1</t>
  </si>
  <si>
    <t>DR</t>
  </si>
  <si>
    <t>多肉</t>
  </si>
  <si>
    <t>duō</t>
  </si>
  <si>
    <t>duo1</t>
  </si>
  <si>
    <t>DS</t>
  </si>
  <si>
    <t>袋鼠</t>
  </si>
  <si>
    <t>dài</t>
  </si>
  <si>
    <t>dai4</t>
  </si>
  <si>
    <t>DT</t>
  </si>
  <si>
    <t>电筒电梯</t>
  </si>
  <si>
    <t>diàn</t>
  </si>
  <si>
    <t>电筒或电梯</t>
  </si>
  <si>
    <t>dian4</t>
  </si>
  <si>
    <t>DW</t>
  </si>
  <si>
    <t>动物*</t>
  </si>
  <si>
    <t>dòng</t>
  </si>
  <si>
    <t>动物园或具体动物</t>
  </si>
  <si>
    <t>dong4</t>
  </si>
  <si>
    <t>DX</t>
  </si>
  <si>
    <t>大象</t>
  </si>
  <si>
    <t>dà</t>
  </si>
  <si>
    <t>da4</t>
  </si>
  <si>
    <t>DY</t>
  </si>
  <si>
    <t>杜宇生#</t>
  </si>
  <si>
    <t>dù</t>
  </si>
  <si>
    <t>魔友杜宇生</t>
  </si>
  <si>
    <t>du4</t>
  </si>
  <si>
    <t>DZ</t>
  </si>
  <si>
    <t>队长-</t>
  </si>
  <si>
    <t>duì</t>
  </si>
  <si>
    <t>美国队长</t>
  </si>
  <si>
    <t>dui4</t>
  </si>
  <si>
    <t>EA</t>
  </si>
  <si>
    <t>鹅</t>
  </si>
  <si>
    <t>é</t>
  </si>
  <si>
    <t>e2</t>
  </si>
  <si>
    <t>EB</t>
  </si>
  <si>
    <t>耳包</t>
  </si>
  <si>
    <t>bāo</t>
  </si>
  <si>
    <t>bao1</t>
  </si>
  <si>
    <t>EC</t>
  </si>
  <si>
    <t>二叉树</t>
  </si>
  <si>
    <t>chà</t>
  </si>
  <si>
    <t>计算机用语</t>
  </si>
  <si>
    <t>cha4</t>
  </si>
  <si>
    <t>ED</t>
  </si>
  <si>
    <t>耳钉</t>
  </si>
  <si>
    <t>dīng</t>
  </si>
  <si>
    <t>ding1</t>
  </si>
  <si>
    <t>EF</t>
  </si>
  <si>
    <t>耳返</t>
  </si>
  <si>
    <t>fǎn</t>
  </si>
  <si>
    <t>fan3</t>
  </si>
  <si>
    <t>EG</t>
  </si>
  <si>
    <t>二锅头</t>
  </si>
  <si>
    <t>guō</t>
  </si>
  <si>
    <t>guo1</t>
  </si>
  <si>
    <t>EH</t>
  </si>
  <si>
    <t>二胡</t>
  </si>
  <si>
    <t>hú</t>
  </si>
  <si>
    <t>hu2</t>
  </si>
  <si>
    <t>EJ</t>
  </si>
  <si>
    <t>二极管</t>
  </si>
  <si>
    <t>èr</t>
  </si>
  <si>
    <t>er4</t>
  </si>
  <si>
    <t>EK</t>
  </si>
  <si>
    <t>尔康</t>
  </si>
  <si>
    <t>kāng</t>
  </si>
  <si>
    <t>kang1</t>
  </si>
  <si>
    <t>EL</t>
  </si>
  <si>
    <t>二郎神</t>
  </si>
  <si>
    <t>láng</t>
  </si>
  <si>
    <t>lang2</t>
  </si>
  <si>
    <t>EM</t>
  </si>
  <si>
    <t>恶魔</t>
  </si>
  <si>
    <t>è</t>
  </si>
  <si>
    <t>e4</t>
  </si>
  <si>
    <t>EN</t>
  </si>
  <si>
    <t>摁*</t>
  </si>
  <si>
    <t>èn</t>
  </si>
  <si>
    <t>紧急按钮</t>
  </si>
  <si>
    <t>en4</t>
  </si>
  <si>
    <t>EO</t>
  </si>
  <si>
    <t>`EI</t>
  </si>
  <si>
    <t>èi</t>
  </si>
  <si>
    <t>EI论文</t>
  </si>
  <si>
    <t>ei4</t>
  </si>
  <si>
    <t>EP</t>
  </si>
  <si>
    <t>`EP*</t>
  </si>
  <si>
    <t>pì</t>
  </si>
  <si>
    <t>EP个人专辑</t>
  </si>
  <si>
    <t>pi4</t>
  </si>
  <si>
    <t>EQ</t>
  </si>
  <si>
    <t>`EQ*</t>
  </si>
  <si>
    <t>kiū</t>
  </si>
  <si>
    <t>EQ平衡器调音台</t>
  </si>
  <si>
    <t>kiu1</t>
  </si>
  <si>
    <t>ER</t>
  </si>
  <si>
    <t>耳*</t>
  </si>
  <si>
    <t>ěr</t>
  </si>
  <si>
    <t>er3</t>
  </si>
  <si>
    <t>ES</t>
  </si>
  <si>
    <t>耳勺</t>
  </si>
  <si>
    <t>sháo</t>
  </si>
  <si>
    <t>shao2</t>
  </si>
  <si>
    <t>ET</t>
  </si>
  <si>
    <t>`ET</t>
  </si>
  <si>
    <t>tì</t>
  </si>
  <si>
    <t>外星人</t>
  </si>
  <si>
    <t>ti4</t>
  </si>
  <si>
    <t>EW</t>
  </si>
  <si>
    <t>二维码</t>
  </si>
  <si>
    <t>wéi</t>
  </si>
  <si>
    <t>wei2</t>
  </si>
  <si>
    <t>EX</t>
  </si>
  <si>
    <t>恩希#</t>
  </si>
  <si>
    <t>ēn</t>
  </si>
  <si>
    <t>魔友彭恩希</t>
  </si>
  <si>
    <t>en1</t>
  </si>
  <si>
    <t>EY</t>
  </si>
  <si>
    <t>鳄鱼</t>
  </si>
  <si>
    <t>yú</t>
  </si>
  <si>
    <t>yu2</t>
  </si>
  <si>
    <t>EZ</t>
  </si>
  <si>
    <t>儿子</t>
  </si>
  <si>
    <t>ér</t>
  </si>
  <si>
    <t>《大头儿子与小头爸爸》中人物</t>
  </si>
  <si>
    <t>er2</t>
  </si>
  <si>
    <t>FA</t>
  </si>
  <si>
    <t>`发</t>
  </si>
  <si>
    <t>fào</t>
  </si>
  <si>
    <t>头发</t>
  </si>
  <si>
    <t>fao4</t>
  </si>
  <si>
    <t>FB</t>
  </si>
  <si>
    <t>`粪便</t>
  </si>
  <si>
    <t>fòu</t>
  </si>
  <si>
    <t>fou4</t>
  </si>
  <si>
    <t>FC</t>
  </si>
  <si>
    <t>`帆船</t>
  </si>
  <si>
    <t>fāi</t>
  </si>
  <si>
    <t>fai1</t>
  </si>
  <si>
    <t>FD</t>
  </si>
  <si>
    <t>芬达</t>
  </si>
  <si>
    <t>fēn</t>
  </si>
  <si>
    <t>fen1</t>
  </si>
  <si>
    <t>FE</t>
  </si>
  <si>
    <t>飞蛾</t>
  </si>
  <si>
    <t>fēi</t>
  </si>
  <si>
    <t>fei1</t>
  </si>
  <si>
    <t>FG</t>
  </si>
  <si>
    <t>发箍</t>
  </si>
  <si>
    <t>fà</t>
  </si>
  <si>
    <t>fa4</t>
  </si>
  <si>
    <t>FH</t>
  </si>
  <si>
    <t>凤凰</t>
  </si>
  <si>
    <t>fèng</t>
  </si>
  <si>
    <t>feng4</t>
  </si>
  <si>
    <t>FJ</t>
  </si>
  <si>
    <t>佛经</t>
  </si>
  <si>
    <t>fó</t>
  </si>
  <si>
    <t>fo2</t>
  </si>
  <si>
    <t>FK</t>
  </si>
  <si>
    <t>饭卡</t>
  </si>
  <si>
    <t>fàn</t>
  </si>
  <si>
    <t>fan4</t>
  </si>
  <si>
    <t>FL</t>
  </si>
  <si>
    <t>`凤梨</t>
  </si>
  <si>
    <t>fìng</t>
  </si>
  <si>
    <t>fing4</t>
  </si>
  <si>
    <t>FM</t>
  </si>
  <si>
    <t>坟墓</t>
  </si>
  <si>
    <t>fén</t>
  </si>
  <si>
    <t>fen2</t>
  </si>
  <si>
    <t>FN</t>
  </si>
  <si>
    <t>肥牛</t>
  </si>
  <si>
    <t>féi</t>
  </si>
  <si>
    <t>fei2</t>
  </si>
  <si>
    <t>FO</t>
  </si>
  <si>
    <t>`佛</t>
  </si>
  <si>
    <t>fò</t>
  </si>
  <si>
    <t>fo4</t>
  </si>
  <si>
    <t>FP</t>
  </si>
  <si>
    <t>废品*</t>
  </si>
  <si>
    <t>fèi</t>
  </si>
  <si>
    <t>绑定废品站或废纸箱</t>
  </si>
  <si>
    <t>fei4</t>
  </si>
  <si>
    <t>FQ</t>
  </si>
  <si>
    <t>番茄</t>
  </si>
  <si>
    <t>fān</t>
  </si>
  <si>
    <t>fan1</t>
  </si>
  <si>
    <t>FR</t>
  </si>
  <si>
    <t>缝纫机</t>
  </si>
  <si>
    <t>féng</t>
  </si>
  <si>
    <t>feng2</t>
  </si>
  <si>
    <t>FS</t>
  </si>
  <si>
    <t>富士%</t>
  </si>
  <si>
    <t>fù</t>
  </si>
  <si>
    <t>富士苹果、富士山、富士相机</t>
  </si>
  <si>
    <t>fu4</t>
  </si>
  <si>
    <t>FT</t>
  </si>
  <si>
    <t>发条</t>
  </si>
  <si>
    <t>fā</t>
  </si>
  <si>
    <t>fa1</t>
  </si>
  <si>
    <t>FW</t>
  </si>
  <si>
    <t>福娃</t>
  </si>
  <si>
    <t>fú</t>
  </si>
  <si>
    <t>fu2</t>
  </si>
  <si>
    <t>FX</t>
  </si>
  <si>
    <t>方向盘</t>
  </si>
  <si>
    <t>fāng</t>
  </si>
  <si>
    <t>fang1</t>
  </si>
  <si>
    <t>FY</t>
  </si>
  <si>
    <t>放映机</t>
  </si>
  <si>
    <t>fàng</t>
  </si>
  <si>
    <t>fang4</t>
  </si>
  <si>
    <t>FZ</t>
  </si>
  <si>
    <t>风筝</t>
  </si>
  <si>
    <t>fēng</t>
  </si>
  <si>
    <t>feng1</t>
  </si>
  <si>
    <t>GA</t>
  </si>
  <si>
    <t>GAN</t>
  </si>
  <si>
    <t>gàn</t>
  </si>
  <si>
    <t>GAN魔方</t>
  </si>
  <si>
    <t>gan4</t>
  </si>
  <si>
    <t>GB</t>
  </si>
  <si>
    <t>鼓棒</t>
  </si>
  <si>
    <t>gǔ</t>
  </si>
  <si>
    <t>gu3</t>
  </si>
  <si>
    <t>GC</t>
  </si>
  <si>
    <t>棺材</t>
  </si>
  <si>
    <t>guān</t>
  </si>
  <si>
    <t>guan1</t>
  </si>
  <si>
    <t>GD</t>
  </si>
  <si>
    <t>高达</t>
  </si>
  <si>
    <t>gāo</t>
  </si>
  <si>
    <t>gao1</t>
  </si>
  <si>
    <t>GE</t>
  </si>
  <si>
    <t>鸽</t>
  </si>
  <si>
    <t>gē</t>
  </si>
  <si>
    <t>ge1</t>
  </si>
  <si>
    <t>GF</t>
  </si>
  <si>
    <t>盖饭</t>
  </si>
  <si>
    <t>gài</t>
  </si>
  <si>
    <t>gai4</t>
  </si>
  <si>
    <t>GH</t>
  </si>
  <si>
    <t>篝火</t>
  </si>
  <si>
    <t>gōu</t>
  </si>
  <si>
    <t>gou1</t>
  </si>
  <si>
    <t>GJ</t>
  </si>
  <si>
    <t>公交</t>
  </si>
  <si>
    <t>gōng</t>
  </si>
  <si>
    <t>gong1</t>
  </si>
  <si>
    <t>GK</t>
  </si>
  <si>
    <t>钢盔</t>
  </si>
  <si>
    <t>gang1</t>
  </si>
  <si>
    <t>GL</t>
  </si>
  <si>
    <t>GM</t>
  </si>
  <si>
    <t>根苗</t>
  </si>
  <si>
    <t>gēn</t>
  </si>
  <si>
    <t>gen1</t>
  </si>
  <si>
    <t>GN</t>
  </si>
  <si>
    <t>耕牛</t>
  </si>
  <si>
    <t>gēng</t>
  </si>
  <si>
    <t>geng1</t>
  </si>
  <si>
    <t>GO</t>
  </si>
  <si>
    <t>狗</t>
  </si>
  <si>
    <t>gǒu</t>
  </si>
  <si>
    <t>gou3</t>
  </si>
  <si>
    <t>GP</t>
  </si>
  <si>
    <t>瓜皮%</t>
  </si>
  <si>
    <t>西瓜皮或瓜皮猫</t>
  </si>
  <si>
    <t>gua1</t>
  </si>
  <si>
    <t>GQ</t>
  </si>
  <si>
    <t>国旗</t>
  </si>
  <si>
    <t>guó</t>
  </si>
  <si>
    <t>guo2</t>
  </si>
  <si>
    <t>GR</t>
  </si>
  <si>
    <t>光刃</t>
  </si>
  <si>
    <t>guāng</t>
  </si>
  <si>
    <t>guang1</t>
  </si>
  <si>
    <t>GS</t>
  </si>
  <si>
    <t>怪兽*</t>
  </si>
  <si>
    <t>guài</t>
  </si>
  <si>
    <t>guai4</t>
  </si>
  <si>
    <t>GT</t>
  </si>
  <si>
    <t>滚筒*</t>
  </si>
  <si>
    <t>gǔn</t>
  </si>
  <si>
    <t>滚筒洗衣机或工藤新一</t>
  </si>
  <si>
    <t>gun3</t>
  </si>
  <si>
    <t>GW</t>
  </si>
  <si>
    <t>格瓦斯</t>
  </si>
  <si>
    <t>gé</t>
  </si>
  <si>
    <t>ge2</t>
  </si>
  <si>
    <t>GX</t>
  </si>
  <si>
    <t>龟仙人-</t>
  </si>
  <si>
    <t>guī</t>
  </si>
  <si>
    <t>《七龙珠》中人物</t>
  </si>
  <si>
    <t>gui1</t>
  </si>
  <si>
    <t>GY</t>
  </si>
  <si>
    <t>桂圆</t>
  </si>
  <si>
    <t>guì</t>
  </si>
  <si>
    <t>gui4</t>
  </si>
  <si>
    <t>GZ</t>
  </si>
  <si>
    <t>挂钟</t>
  </si>
  <si>
    <t>guà</t>
  </si>
  <si>
    <t>gua4</t>
  </si>
  <si>
    <t>HA</t>
  </si>
  <si>
    <t>蛤</t>
  </si>
  <si>
    <t>há</t>
  </si>
  <si>
    <t>蛤蟆</t>
  </si>
  <si>
    <t>ha2</t>
  </si>
  <si>
    <t>HB</t>
  </si>
  <si>
    <t>怀表</t>
  </si>
  <si>
    <t>huái</t>
  </si>
  <si>
    <t>huai2</t>
  </si>
  <si>
    <t>HC</t>
  </si>
  <si>
    <t>红茶</t>
  </si>
  <si>
    <t>hóng</t>
  </si>
  <si>
    <t>hong2</t>
  </si>
  <si>
    <t>HD</t>
  </si>
  <si>
    <t>憨豆-</t>
  </si>
  <si>
    <t>hān</t>
  </si>
  <si>
    <t>搞笑演员</t>
  </si>
  <si>
    <t>han1</t>
  </si>
  <si>
    <t>HE</t>
  </si>
  <si>
    <t>海尔-</t>
  </si>
  <si>
    <t>hǎi</t>
  </si>
  <si>
    <t>海尔兄弟</t>
  </si>
  <si>
    <t>hai3</t>
  </si>
  <si>
    <t>HF</t>
  </si>
  <si>
    <t>汉服</t>
  </si>
  <si>
    <t>hàn</t>
  </si>
  <si>
    <t>han4</t>
  </si>
  <si>
    <t>HG</t>
  </si>
  <si>
    <t>黄瓜</t>
  </si>
  <si>
    <t>huáng</t>
  </si>
  <si>
    <t>huang2</t>
  </si>
  <si>
    <t>HJ</t>
  </si>
  <si>
    <t>火炬</t>
  </si>
  <si>
    <t>huǒ</t>
  </si>
  <si>
    <t>huo3</t>
  </si>
  <si>
    <t>HK</t>
  </si>
  <si>
    <t>哈克-</t>
  </si>
  <si>
    <t>hā</t>
  </si>
  <si>
    <t>英剧《是，大巨》中主角之一</t>
  </si>
  <si>
    <t>ha1</t>
  </si>
  <si>
    <t>HL</t>
  </si>
  <si>
    <t>灰狼</t>
  </si>
  <si>
    <t>huī</t>
  </si>
  <si>
    <t>hui1</t>
  </si>
  <si>
    <t>HM</t>
  </si>
  <si>
    <t>航母</t>
  </si>
  <si>
    <t>háng</t>
  </si>
  <si>
    <t>hang2</t>
  </si>
  <si>
    <t>HN</t>
  </si>
  <si>
    <t>混凝土</t>
  </si>
  <si>
    <t>hùn</t>
  </si>
  <si>
    <t>hun4</t>
  </si>
  <si>
    <t>HO</t>
  </si>
  <si>
    <t>猴</t>
  </si>
  <si>
    <t>hóu</t>
  </si>
  <si>
    <t>hou2</t>
  </si>
  <si>
    <t>HP</t>
  </si>
  <si>
    <t>画皮-</t>
  </si>
  <si>
    <t>huà</t>
  </si>
  <si>
    <t>《画皮》电影</t>
  </si>
  <si>
    <t>hua4</t>
  </si>
  <si>
    <t>HQ</t>
  </si>
  <si>
    <t>魂器-</t>
  </si>
  <si>
    <t>hún</t>
  </si>
  <si>
    <t>《哈利波特》中物品</t>
  </si>
  <si>
    <t>hun2</t>
  </si>
  <si>
    <t>HR</t>
  </si>
  <si>
    <t>黑人*</t>
  </si>
  <si>
    <t>hēi</t>
  </si>
  <si>
    <t>绑定具体黑人</t>
  </si>
  <si>
    <t>hei1</t>
  </si>
  <si>
    <t>HS</t>
  </si>
  <si>
    <t>花生</t>
  </si>
  <si>
    <t>huā</t>
  </si>
  <si>
    <t>hua1</t>
  </si>
  <si>
    <t>HT</t>
  </si>
  <si>
    <t>河豚</t>
  </si>
  <si>
    <t>hé</t>
  </si>
  <si>
    <t>he2</t>
  </si>
  <si>
    <t>HW</t>
  </si>
  <si>
    <t>护腕</t>
  </si>
  <si>
    <t>hù</t>
  </si>
  <si>
    <t>hu4</t>
  </si>
  <si>
    <t>HX</t>
  </si>
  <si>
    <t>浣熊</t>
  </si>
  <si>
    <t>huàn</t>
  </si>
  <si>
    <t>huan4</t>
  </si>
  <si>
    <t>HY</t>
  </si>
  <si>
    <t>后羿-</t>
  </si>
  <si>
    <t>hòu</t>
  </si>
  <si>
    <t>绑定王者荣耀英雄或其他弓箭手</t>
  </si>
  <si>
    <t>hou4</t>
  </si>
  <si>
    <t>HZ</t>
  </si>
  <si>
    <t>耗子</t>
  </si>
  <si>
    <t>hào</t>
  </si>
  <si>
    <t>hao4</t>
  </si>
  <si>
    <t>JA</t>
  </si>
  <si>
    <t>`JAY</t>
  </si>
  <si>
    <t>jèi</t>
  </si>
  <si>
    <t>周杰伦</t>
  </si>
  <si>
    <t>jei4</t>
  </si>
  <si>
    <t>JB</t>
  </si>
  <si>
    <t>煎饼</t>
  </si>
  <si>
    <t>jiān</t>
  </si>
  <si>
    <t>jian1</t>
  </si>
  <si>
    <t>JC</t>
  </si>
  <si>
    <t>卷尺</t>
  </si>
  <si>
    <t>juǎn</t>
  </si>
  <si>
    <t>juan3</t>
  </si>
  <si>
    <t>JD</t>
  </si>
  <si>
    <t>军刀</t>
  </si>
  <si>
    <t>jūn</t>
  </si>
  <si>
    <t>瑞士军刀</t>
  </si>
  <si>
    <t>jun1</t>
  </si>
  <si>
    <t>JE</t>
  </si>
  <si>
    <t>姐</t>
  </si>
  <si>
    <t>jiě</t>
  </si>
  <si>
    <t>绑定姐姐或动漫人物</t>
  </si>
  <si>
    <t>jie3</t>
  </si>
  <si>
    <t>JF</t>
  </si>
  <si>
    <t>教父-</t>
  </si>
  <si>
    <t>jiào</t>
  </si>
  <si>
    <t>《教父》中人物</t>
  </si>
  <si>
    <t>jiao4</t>
  </si>
  <si>
    <t>JG</t>
  </si>
  <si>
    <t>金刚-</t>
  </si>
  <si>
    <t>jīn</t>
  </si>
  <si>
    <t>大猩猩金刚</t>
  </si>
  <si>
    <t>jin1</t>
  </si>
  <si>
    <t>JH</t>
  </si>
  <si>
    <t>菊花</t>
  </si>
  <si>
    <t>jú</t>
  </si>
  <si>
    <t>ju2</t>
  </si>
  <si>
    <t>JK</t>
  </si>
  <si>
    <t>`JK</t>
  </si>
  <si>
    <t>jēi</t>
  </si>
  <si>
    <t>JK制服</t>
  </si>
  <si>
    <t>jei1</t>
  </si>
  <si>
    <t>JL</t>
  </si>
  <si>
    <t>降落伞</t>
  </si>
  <si>
    <t>jiàng</t>
  </si>
  <si>
    <t>jiang4</t>
  </si>
  <si>
    <t>JM</t>
  </si>
  <si>
    <t>芥末</t>
  </si>
  <si>
    <t>jiè</t>
  </si>
  <si>
    <t>jie4</t>
  </si>
  <si>
    <t>JN</t>
  </si>
  <si>
    <t>胶囊</t>
  </si>
  <si>
    <t>jiāo</t>
  </si>
  <si>
    <t>jiao1</t>
  </si>
  <si>
    <t>JO</t>
  </si>
  <si>
    <t>鸡</t>
  </si>
  <si>
    <t>jī</t>
  </si>
  <si>
    <t>ji1</t>
  </si>
  <si>
    <t>JP</t>
  </si>
  <si>
    <t>键盘</t>
  </si>
  <si>
    <t>jiàn</t>
  </si>
  <si>
    <t>jian4</t>
  </si>
  <si>
    <t>JQ</t>
  </si>
  <si>
    <t>锦旗</t>
  </si>
  <si>
    <t>jǐn</t>
  </si>
  <si>
    <t>jin3</t>
  </si>
  <si>
    <t>JR</t>
  </si>
  <si>
    <t>巨人</t>
  </si>
  <si>
    <t>jù</t>
  </si>
  <si>
    <t>ju4</t>
  </si>
  <si>
    <t>JS</t>
  </si>
  <si>
    <t>救生圈</t>
  </si>
  <si>
    <t>jiù</t>
  </si>
  <si>
    <t>jiu4</t>
  </si>
  <si>
    <t>JT</t>
  </si>
  <si>
    <t>掘土机</t>
  </si>
  <si>
    <t>jué</t>
  </si>
  <si>
    <t>挖掘机</t>
  </si>
  <si>
    <t>jue2</t>
  </si>
  <si>
    <t>JW</t>
  </si>
  <si>
    <t>姜文+</t>
  </si>
  <si>
    <t>jiāng</t>
  </si>
  <si>
    <t>jiang1</t>
  </si>
  <si>
    <t>JX</t>
  </si>
  <si>
    <t>夹心</t>
  </si>
  <si>
    <t>jiā</t>
  </si>
  <si>
    <t>夹心饼干</t>
  </si>
  <si>
    <t>jia1</t>
  </si>
  <si>
    <t>JY</t>
  </si>
  <si>
    <t>鲸鱼</t>
  </si>
  <si>
    <t>jīng</t>
  </si>
  <si>
    <t>jing1</t>
  </si>
  <si>
    <t>JZ</t>
  </si>
  <si>
    <t>镜子</t>
  </si>
  <si>
    <t>jìng</t>
  </si>
  <si>
    <t>jing4</t>
  </si>
  <si>
    <t>KA</t>
  </si>
  <si>
    <t>卡</t>
  </si>
  <si>
    <t>kǎ</t>
  </si>
  <si>
    <t>卡片</t>
  </si>
  <si>
    <t>ka3</t>
  </si>
  <si>
    <t>KB</t>
  </si>
  <si>
    <t>挎包</t>
  </si>
  <si>
    <t>kuà</t>
  </si>
  <si>
    <t>kua4</t>
  </si>
  <si>
    <t>KC</t>
  </si>
  <si>
    <t>快餐*</t>
  </si>
  <si>
    <t>kuài</t>
  </si>
  <si>
    <t>kuai4</t>
  </si>
  <si>
    <t>KD</t>
  </si>
  <si>
    <t>蝌蚪</t>
  </si>
  <si>
    <t>kē</t>
  </si>
  <si>
    <t>ke1</t>
  </si>
  <si>
    <t>KE</t>
  </si>
  <si>
    <t>坑</t>
  </si>
  <si>
    <t>kēng</t>
  </si>
  <si>
    <t>keng1</t>
  </si>
  <si>
    <t>KF</t>
  </si>
  <si>
    <t>`KFC</t>
  </si>
  <si>
    <t>kèi</t>
  </si>
  <si>
    <t>kei4</t>
  </si>
  <si>
    <t>KG</t>
  </si>
  <si>
    <t>苦瓜</t>
  </si>
  <si>
    <t>kǔ</t>
  </si>
  <si>
    <t>ku3</t>
  </si>
  <si>
    <t>KH</t>
  </si>
  <si>
    <t>葵花</t>
  </si>
  <si>
    <t>kuí</t>
  </si>
  <si>
    <t>kui2</t>
  </si>
  <si>
    <t>KJ</t>
  </si>
  <si>
    <t>坎肩</t>
  </si>
  <si>
    <t>kǎn</t>
  </si>
  <si>
    <t>kan3</t>
  </si>
  <si>
    <t>KL</t>
  </si>
  <si>
    <t>骷髅</t>
  </si>
  <si>
    <t>kū</t>
  </si>
  <si>
    <t>ku1</t>
  </si>
  <si>
    <t>KM</t>
  </si>
  <si>
    <t>孔明-</t>
  </si>
  <si>
    <t>kǒng</t>
  </si>
  <si>
    <t>诸葛亮</t>
  </si>
  <si>
    <t>kong3</t>
  </si>
  <si>
    <t>KN</t>
  </si>
  <si>
    <t>肯尼迪+</t>
  </si>
  <si>
    <t>kěn</t>
  </si>
  <si>
    <t>美国前总统</t>
  </si>
  <si>
    <t>ken3</t>
  </si>
  <si>
    <t>KO</t>
  </si>
  <si>
    <t>口</t>
  </si>
  <si>
    <t>kǒu</t>
  </si>
  <si>
    <t>绑定吃豆人</t>
  </si>
  <si>
    <t>kou3</t>
  </si>
  <si>
    <t>KP</t>
  </si>
  <si>
    <t>鲲鹏</t>
  </si>
  <si>
    <t>kūn</t>
  </si>
  <si>
    <t>kun1</t>
  </si>
  <si>
    <t>KQ</t>
  </si>
  <si>
    <t>矿泉水</t>
  </si>
  <si>
    <t>kuàng</t>
  </si>
  <si>
    <t>kuang4</t>
  </si>
  <si>
    <t>KR</t>
  </si>
  <si>
    <t>烤肉</t>
  </si>
  <si>
    <t>kǎo</t>
  </si>
  <si>
    <t>kao3</t>
  </si>
  <si>
    <t>KS</t>
  </si>
  <si>
    <t>克苏鲁*</t>
  </si>
  <si>
    <t>kè</t>
  </si>
  <si>
    <t>不可名状的远古邪神，或绑定章鱼</t>
  </si>
  <si>
    <t>ke4</t>
  </si>
  <si>
    <t>KT</t>
  </si>
  <si>
    <t>空调</t>
  </si>
  <si>
    <t>kōng</t>
  </si>
  <si>
    <t>kong1</t>
  </si>
  <si>
    <t>KW</t>
  </si>
  <si>
    <t>开卫</t>
  </si>
  <si>
    <t>kāi</t>
  </si>
  <si>
    <t>山楂饮料</t>
  </si>
  <si>
    <t>kai1</t>
  </si>
  <si>
    <t>KX</t>
  </si>
  <si>
    <t>凯旋门</t>
  </si>
  <si>
    <t>kǎi</t>
  </si>
  <si>
    <t>kai3</t>
  </si>
  <si>
    <t>KY</t>
  </si>
  <si>
    <t>蛞蝓</t>
  </si>
  <si>
    <t>kuò</t>
  </si>
  <si>
    <t>一种软体虫子</t>
  </si>
  <si>
    <t>kuo4</t>
  </si>
  <si>
    <t>KZ</t>
  </si>
  <si>
    <t>靠枕</t>
  </si>
  <si>
    <t>kào</t>
  </si>
  <si>
    <t>kao4</t>
  </si>
  <si>
    <t>LA</t>
  </si>
  <si>
    <t>蜡</t>
  </si>
  <si>
    <t>là</t>
  </si>
  <si>
    <t>la4</t>
  </si>
  <si>
    <t>LB</t>
  </si>
  <si>
    <t>绿宝石-</t>
  </si>
  <si>
    <t>lǜ</t>
  </si>
  <si>
    <t>lv4</t>
  </si>
  <si>
    <t>LC</t>
  </si>
  <si>
    <t>凉茶</t>
  </si>
  <si>
    <t>liáng</t>
  </si>
  <si>
    <t>liang2</t>
  </si>
  <si>
    <t>LD</t>
  </si>
  <si>
    <t>漏斗</t>
  </si>
  <si>
    <t>lòu</t>
  </si>
  <si>
    <t>lou4</t>
  </si>
  <si>
    <t>LE</t>
  </si>
  <si>
    <t>灵儿-</t>
  </si>
  <si>
    <t>líng</t>
  </si>
  <si>
    <t>仙剑一中人物</t>
  </si>
  <si>
    <t>ling2</t>
  </si>
  <si>
    <t>LF</t>
  </si>
  <si>
    <t>廖凡+</t>
  </si>
  <si>
    <t>liào</t>
  </si>
  <si>
    <t>演员</t>
  </si>
  <si>
    <t>liao4</t>
  </si>
  <si>
    <t>LG</t>
  </si>
  <si>
    <t>乐高</t>
  </si>
  <si>
    <t>lè</t>
  </si>
  <si>
    <t>le4</t>
  </si>
  <si>
    <t>LH</t>
  </si>
  <si>
    <t>`老虎</t>
  </si>
  <si>
    <t>láo</t>
  </si>
  <si>
    <t>lao2</t>
  </si>
  <si>
    <t>LJ</t>
  </si>
  <si>
    <t>棱镜</t>
  </si>
  <si>
    <t>léng</t>
  </si>
  <si>
    <t>leng2</t>
  </si>
  <si>
    <t>LK</t>
  </si>
  <si>
    <t>林克-</t>
  </si>
  <si>
    <t>lín</t>
  </si>
  <si>
    <t>《塞尔达》中人物</t>
  </si>
  <si>
    <t>lin2</t>
  </si>
  <si>
    <t>LM</t>
  </si>
  <si>
    <t>龙猫</t>
  </si>
  <si>
    <t>lóng</t>
  </si>
  <si>
    <t>long2</t>
  </si>
  <si>
    <t>LN</t>
  </si>
  <si>
    <t>列宁+</t>
  </si>
  <si>
    <t>liè</t>
  </si>
  <si>
    <t>lie4</t>
  </si>
  <si>
    <t>LO</t>
  </si>
  <si>
    <t>梨</t>
  </si>
  <si>
    <t>lí</t>
  </si>
  <si>
    <t>li2</t>
  </si>
  <si>
    <t>LP</t>
  </si>
  <si>
    <t>脸盆脸谱</t>
  </si>
  <si>
    <t>liǎn</t>
  </si>
  <si>
    <t>脸盆或脸谱</t>
  </si>
  <si>
    <t>lian3</t>
  </si>
  <si>
    <t>LQ</t>
  </si>
  <si>
    <t>篮球</t>
  </si>
  <si>
    <t>lán</t>
  </si>
  <si>
    <t>lan2</t>
  </si>
  <si>
    <t>LR</t>
  </si>
  <si>
    <t>驴肉*</t>
  </si>
  <si>
    <t>lǘ</t>
  </si>
  <si>
    <t>驴肉火烧</t>
  </si>
  <si>
    <t>lv2</t>
  </si>
  <si>
    <t>LS</t>
  </si>
  <si>
    <t>卵石</t>
  </si>
  <si>
    <t>luǎn</t>
  </si>
  <si>
    <t>鹅卵石</t>
  </si>
  <si>
    <t>luan3</t>
  </si>
  <si>
    <t>LT</t>
  </si>
  <si>
    <t>烙铁</t>
  </si>
  <si>
    <t>luò</t>
  </si>
  <si>
    <t>lao4</t>
  </si>
  <si>
    <t>LW</t>
  </si>
  <si>
    <t>芦苇</t>
  </si>
  <si>
    <t>lú</t>
  </si>
  <si>
    <t>lu2</t>
  </si>
  <si>
    <t>LX</t>
  </si>
  <si>
    <t>流星</t>
  </si>
  <si>
    <t>liú</t>
  </si>
  <si>
    <t>liu2</t>
  </si>
  <si>
    <t>LY</t>
  </si>
  <si>
    <t>轮椅</t>
  </si>
  <si>
    <t>lún</t>
  </si>
  <si>
    <t>lun2</t>
  </si>
  <si>
    <t>LZ</t>
  </si>
  <si>
    <t>栗子</t>
  </si>
  <si>
    <t>lì</t>
  </si>
  <si>
    <t>li4</t>
  </si>
  <si>
    <t>MA</t>
  </si>
  <si>
    <t>马</t>
  </si>
  <si>
    <t>mǎ</t>
  </si>
  <si>
    <t>ma3</t>
  </si>
  <si>
    <t>MB</t>
  </si>
  <si>
    <t>面包</t>
  </si>
  <si>
    <t>miàn</t>
  </si>
  <si>
    <t>mian4</t>
  </si>
  <si>
    <t>MC</t>
  </si>
  <si>
    <t>迷彩</t>
  </si>
  <si>
    <t>mí</t>
  </si>
  <si>
    <t>mi2</t>
  </si>
  <si>
    <t>MD</t>
  </si>
  <si>
    <t>麦兜</t>
  </si>
  <si>
    <t>mài</t>
  </si>
  <si>
    <t>动画人物</t>
  </si>
  <si>
    <t>mai4</t>
  </si>
  <si>
    <t>ME</t>
  </si>
  <si>
    <t>门</t>
  </si>
  <si>
    <t>mén</t>
  </si>
  <si>
    <t>men2</t>
  </si>
  <si>
    <t>MF</t>
  </si>
  <si>
    <t>蜜蜂</t>
  </si>
  <si>
    <t>mì</t>
  </si>
  <si>
    <t>mi4</t>
  </si>
  <si>
    <t>MG</t>
  </si>
  <si>
    <t>芒果</t>
  </si>
  <si>
    <t>máng</t>
  </si>
  <si>
    <t>mang2</t>
  </si>
  <si>
    <t>MH</t>
  </si>
  <si>
    <t>灭火器</t>
  </si>
  <si>
    <t>miè</t>
  </si>
  <si>
    <t>mie4</t>
  </si>
  <si>
    <t>MJ</t>
  </si>
  <si>
    <t>民警</t>
  </si>
  <si>
    <t>mín</t>
  </si>
  <si>
    <t>《美人鱼》电影中文章出演的民警</t>
  </si>
  <si>
    <t>min2</t>
  </si>
  <si>
    <t>MK</t>
  </si>
  <si>
    <t>棉裤</t>
  </si>
  <si>
    <t>mián</t>
  </si>
  <si>
    <t>mian2</t>
  </si>
  <si>
    <t>ML</t>
  </si>
  <si>
    <t>牡蛎</t>
  </si>
  <si>
    <t>mǔ</t>
  </si>
  <si>
    <t>mu3</t>
  </si>
  <si>
    <t>MN</t>
  </si>
  <si>
    <t>蒙牛</t>
  </si>
  <si>
    <t>měng</t>
  </si>
  <si>
    <t>meng3</t>
  </si>
  <si>
    <t>MO</t>
  </si>
  <si>
    <t>猫</t>
  </si>
  <si>
    <t>māo</t>
  </si>
  <si>
    <t>mao1</t>
  </si>
  <si>
    <t>MP</t>
  </si>
  <si>
    <t>磨盘</t>
  </si>
  <si>
    <t>mó</t>
  </si>
  <si>
    <t>mo4</t>
  </si>
  <si>
    <t>MQ</t>
  </si>
  <si>
    <t>麻雀</t>
  </si>
  <si>
    <t>má</t>
  </si>
  <si>
    <t>ma2</t>
  </si>
  <si>
    <t>MR</t>
  </si>
  <si>
    <t>鸣人-</t>
  </si>
  <si>
    <t>míng</t>
  </si>
  <si>
    <t>《火影忍者》中人物</t>
  </si>
  <si>
    <t>ming2</t>
  </si>
  <si>
    <t>MS</t>
  </si>
  <si>
    <t>缪斯-</t>
  </si>
  <si>
    <t>miù</t>
  </si>
  <si>
    <t>赛尔号中人物或绑定女神像</t>
  </si>
  <si>
    <t>miu4</t>
  </si>
  <si>
    <t>MT</t>
  </si>
  <si>
    <t>馒头</t>
  </si>
  <si>
    <t>mán</t>
  </si>
  <si>
    <t>man2</t>
  </si>
  <si>
    <t>MW</t>
  </si>
  <si>
    <t>魔王-</t>
  </si>
  <si>
    <t>比克大魔王</t>
  </si>
  <si>
    <t>mo2</t>
  </si>
  <si>
    <t>MX</t>
  </si>
  <si>
    <t>梅西+</t>
  </si>
  <si>
    <t>méi</t>
  </si>
  <si>
    <t>mei2</t>
  </si>
  <si>
    <t>MY</t>
  </si>
  <si>
    <t>木鱼</t>
  </si>
  <si>
    <t>mù</t>
  </si>
  <si>
    <t>mu4</t>
  </si>
  <si>
    <t>MZ</t>
  </si>
  <si>
    <t>帽子</t>
  </si>
  <si>
    <t>mào</t>
  </si>
  <si>
    <t>mao4</t>
  </si>
  <si>
    <t>NA</t>
  </si>
  <si>
    <t>`NASA*</t>
  </si>
  <si>
    <t>nā</t>
  </si>
  <si>
    <t>绑定火箭</t>
  </si>
  <si>
    <t>na1</t>
  </si>
  <si>
    <t>NB</t>
  </si>
  <si>
    <t>囊饼</t>
  </si>
  <si>
    <t>náng</t>
  </si>
  <si>
    <t>nang2</t>
  </si>
  <si>
    <t>NC</t>
  </si>
  <si>
    <t>纳粹*</t>
  </si>
  <si>
    <t>nà</t>
  </si>
  <si>
    <t>绑定希特勒</t>
  </si>
  <si>
    <t>na4</t>
  </si>
  <si>
    <t>ND</t>
  </si>
  <si>
    <t>脑袋</t>
  </si>
  <si>
    <t>nǎo</t>
  </si>
  <si>
    <t>nao3</t>
  </si>
  <si>
    <t>NE</t>
  </si>
  <si>
    <t>哪吒</t>
  </si>
  <si>
    <t>né</t>
  </si>
  <si>
    <t>ne2</t>
  </si>
  <si>
    <t>NF</t>
  </si>
  <si>
    <t>聂风-</t>
  </si>
  <si>
    <t>niè</t>
  </si>
  <si>
    <t>《雄霸》中人物</t>
  </si>
  <si>
    <t>nie4</t>
  </si>
  <si>
    <t>NG</t>
  </si>
  <si>
    <t>南瓜</t>
  </si>
  <si>
    <t>nán</t>
  </si>
  <si>
    <t>nan2</t>
  </si>
  <si>
    <t>NH</t>
  </si>
  <si>
    <t>尿壶</t>
  </si>
  <si>
    <t>niào</t>
  </si>
  <si>
    <t>niao4</t>
  </si>
  <si>
    <t>NJ</t>
  </si>
  <si>
    <t>牛角</t>
  </si>
  <si>
    <t>niú</t>
  </si>
  <si>
    <t>niu2</t>
  </si>
  <si>
    <t>NK</t>
  </si>
  <si>
    <t>纽扣</t>
  </si>
  <si>
    <t>niǔ</t>
  </si>
  <si>
    <t>niu3</t>
  </si>
  <si>
    <t>NL</t>
  </si>
  <si>
    <t>能量球</t>
  </si>
  <si>
    <t>néng</t>
  </si>
  <si>
    <t>neng2</t>
  </si>
  <si>
    <t>NM</t>
  </si>
  <si>
    <t>柠檬</t>
  </si>
  <si>
    <t>níng</t>
  </si>
  <si>
    <t>ning2</t>
  </si>
  <si>
    <t>NO</t>
  </si>
  <si>
    <t>糯</t>
  </si>
  <si>
    <t>nuò</t>
  </si>
  <si>
    <t>糯米糕</t>
  </si>
  <si>
    <t>nuo4</t>
  </si>
  <si>
    <t>NP</t>
  </si>
  <si>
    <t>弩炮</t>
  </si>
  <si>
    <t>nǔ</t>
  </si>
  <si>
    <t>nu3</t>
  </si>
  <si>
    <t>NQ</t>
  </si>
  <si>
    <t>泥鳅</t>
  </si>
  <si>
    <t>ní</t>
  </si>
  <si>
    <t>ni2</t>
  </si>
  <si>
    <t>NR</t>
  </si>
  <si>
    <t>鸟人-</t>
  </si>
  <si>
    <t>niǎo</t>
  </si>
  <si>
    <t>美漫《R&amp;M》中瑞克的好友</t>
  </si>
  <si>
    <t>niao3</t>
  </si>
  <si>
    <t>NS</t>
  </si>
  <si>
    <t>暖水袋</t>
  </si>
  <si>
    <t>nuǎn</t>
  </si>
  <si>
    <t>nuan3</t>
  </si>
  <si>
    <t>NT</t>
  </si>
  <si>
    <t>奶糖</t>
  </si>
  <si>
    <t>nǎi</t>
  </si>
  <si>
    <t>nai3</t>
  </si>
  <si>
    <t>NW</t>
  </si>
  <si>
    <t>女娲-</t>
  </si>
  <si>
    <t>nǚ</t>
  </si>
  <si>
    <t>nv3</t>
  </si>
  <si>
    <t>NX</t>
  </si>
  <si>
    <t>农械*</t>
  </si>
  <si>
    <t>nóng</t>
  </si>
  <si>
    <t>绑定联合收割机</t>
  </si>
  <si>
    <t>nong2</t>
  </si>
  <si>
    <t>NY</t>
  </si>
  <si>
    <t>内衣</t>
  </si>
  <si>
    <t>nèi</t>
  </si>
  <si>
    <t>nei4</t>
  </si>
  <si>
    <t>NZ</t>
  </si>
  <si>
    <t>念珠</t>
  </si>
  <si>
    <t>niàn</t>
  </si>
  <si>
    <t>nian4</t>
  </si>
  <si>
    <t>OA</t>
  </si>
  <si>
    <t>藕</t>
  </si>
  <si>
    <t>ǒu</t>
  </si>
  <si>
    <t>ou3</t>
  </si>
  <si>
    <t>OB</t>
  </si>
  <si>
    <t>鳌拜</t>
  </si>
  <si>
    <t>bài</t>
  </si>
  <si>
    <t>bai4</t>
  </si>
  <si>
    <t>OC</t>
  </si>
  <si>
    <t>凹槽</t>
  </si>
  <si>
    <t>cáo</t>
  </si>
  <si>
    <t>cao2</t>
  </si>
  <si>
    <t>OD</t>
  </si>
  <si>
    <t>奥迪%</t>
  </si>
  <si>
    <t>dí</t>
  </si>
  <si>
    <t>绑定四驱车</t>
  </si>
  <si>
    <t>di2</t>
  </si>
  <si>
    <t>OE</t>
  </si>
  <si>
    <t>`IE浏览器</t>
  </si>
  <si>
    <t>òu</t>
  </si>
  <si>
    <t>可绑定乌龟</t>
  </si>
  <si>
    <t>ou4</t>
  </si>
  <si>
    <t>OF</t>
  </si>
  <si>
    <t>藕粉</t>
  </si>
  <si>
    <t>fěn</t>
  </si>
  <si>
    <t>fen3</t>
  </si>
  <si>
    <t>OG</t>
  </si>
  <si>
    <t>欧冠*</t>
  </si>
  <si>
    <t>guàn</t>
  </si>
  <si>
    <t>绑定足球</t>
  </si>
  <si>
    <t>guan4</t>
  </si>
  <si>
    <t>OH</t>
  </si>
  <si>
    <t>`ohm</t>
  </si>
  <si>
    <t>ōu</t>
  </si>
  <si>
    <t>绑定电阻</t>
  </si>
  <si>
    <t>ou1</t>
  </si>
  <si>
    <t>OJ</t>
  </si>
  <si>
    <t>奥加</t>
  </si>
  <si>
    <t>ào</t>
  </si>
  <si>
    <t>巨大宇宙人变成的怪兽</t>
  </si>
  <si>
    <t>ao4</t>
  </si>
  <si>
    <t>OK</t>
  </si>
  <si>
    <t>`OK*</t>
  </si>
  <si>
    <t>kēi</t>
  </si>
  <si>
    <t>麦克风</t>
  </si>
  <si>
    <t>kei1</t>
  </si>
  <si>
    <t>OL</t>
  </si>
  <si>
    <t>傲罗-</t>
  </si>
  <si>
    <t>luó</t>
  </si>
  <si>
    <t>绑定《哈利波特》中人物</t>
  </si>
  <si>
    <t>luo2</t>
  </si>
  <si>
    <t>OM</t>
  </si>
  <si>
    <t>奥妙</t>
  </si>
  <si>
    <t>miào</t>
  </si>
  <si>
    <t>洗衣粉</t>
  </si>
  <si>
    <t>miao4</t>
  </si>
  <si>
    <t>ON</t>
  </si>
  <si>
    <t>`On*</t>
  </si>
  <si>
    <t>àng</t>
  </si>
  <si>
    <t>开关</t>
  </si>
  <si>
    <t>ang4</t>
  </si>
  <si>
    <t>OP</t>
  </si>
  <si>
    <t>藕片</t>
  </si>
  <si>
    <t>piàn</t>
  </si>
  <si>
    <t>pian4</t>
  </si>
  <si>
    <t>OQ</t>
  </si>
  <si>
    <t>`IQ*</t>
  </si>
  <si>
    <t>kiù</t>
  </si>
  <si>
    <t>绑定爱因斯坦</t>
  </si>
  <si>
    <t>kiu4</t>
  </si>
  <si>
    <t>OR</t>
  </si>
  <si>
    <t>OR橘子</t>
  </si>
  <si>
    <t>āo</t>
  </si>
  <si>
    <t>绑定橘子</t>
  </si>
  <si>
    <t>ao1</t>
  </si>
  <si>
    <t>OS</t>
  </si>
  <si>
    <t>奥斯卡</t>
  </si>
  <si>
    <t>sī</t>
  </si>
  <si>
    <t>si1</t>
  </si>
  <si>
    <t>OT</t>
  </si>
  <si>
    <t>凹凸曼</t>
  </si>
  <si>
    <t>tū</t>
  </si>
  <si>
    <t>tu1</t>
  </si>
  <si>
    <t>OW</t>
  </si>
  <si>
    <t>`欧文+</t>
  </si>
  <si>
    <t>wèn</t>
  </si>
  <si>
    <t>wen4</t>
  </si>
  <si>
    <t>OX</t>
  </si>
  <si>
    <t>偶像*</t>
  </si>
  <si>
    <t>xiàng</t>
  </si>
  <si>
    <t>绑定初音未来或其他人物</t>
  </si>
  <si>
    <t>xiang4</t>
  </si>
  <si>
    <t>OY</t>
  </si>
  <si>
    <t>欧阳#</t>
  </si>
  <si>
    <t>yáng</t>
  </si>
  <si>
    <t>绑定姓欧阳的人物</t>
  </si>
  <si>
    <t>yang2</t>
  </si>
  <si>
    <t>OZ</t>
  </si>
  <si>
    <t>袄子</t>
  </si>
  <si>
    <t>ǎo</t>
  </si>
  <si>
    <t>花棉袄</t>
  </si>
  <si>
    <t>ao3</t>
  </si>
  <si>
    <t>PA</t>
  </si>
  <si>
    <t>派%</t>
  </si>
  <si>
    <t>pài</t>
  </si>
  <si>
    <t>食物或派魔方成员</t>
  </si>
  <si>
    <t>pai4</t>
  </si>
  <si>
    <t>PB</t>
  </si>
  <si>
    <t>破冰船</t>
  </si>
  <si>
    <t>pò</t>
  </si>
  <si>
    <t>po4</t>
  </si>
  <si>
    <t>PC</t>
  </si>
  <si>
    <t>碰碰车</t>
  </si>
  <si>
    <t>pèng</t>
  </si>
  <si>
    <t>peng4</t>
  </si>
  <si>
    <t>PD</t>
  </si>
  <si>
    <t>剖刀</t>
  </si>
  <si>
    <t>pōu</t>
  </si>
  <si>
    <t>pou1</t>
  </si>
  <si>
    <t>PE</t>
  </si>
  <si>
    <t>普洱</t>
  </si>
  <si>
    <t>pǔ</t>
  </si>
  <si>
    <t>pu3</t>
  </si>
  <si>
    <t>PF</t>
  </si>
  <si>
    <t>屏风</t>
  </si>
  <si>
    <t>píng</t>
  </si>
  <si>
    <t>ping2</t>
  </si>
  <si>
    <t>PG</t>
  </si>
  <si>
    <t>培根</t>
  </si>
  <si>
    <t>péi</t>
  </si>
  <si>
    <t>pei2</t>
  </si>
  <si>
    <t>PH</t>
  </si>
  <si>
    <t>喷壶</t>
  </si>
  <si>
    <t>pēn</t>
  </si>
  <si>
    <t>pen1</t>
  </si>
  <si>
    <t>PJ</t>
  </si>
  <si>
    <t>盆景</t>
  </si>
  <si>
    <t>pén</t>
  </si>
  <si>
    <t>pen2</t>
  </si>
  <si>
    <t>PK</t>
  </si>
  <si>
    <t>扑克</t>
  </si>
  <si>
    <t>pū</t>
  </si>
  <si>
    <t>pu1</t>
  </si>
  <si>
    <t>PL</t>
  </si>
  <si>
    <t>爬犁</t>
  </si>
  <si>
    <t>pá</t>
  </si>
  <si>
    <t>pa2</t>
  </si>
  <si>
    <t>PM</t>
  </si>
  <si>
    <t>泡面</t>
  </si>
  <si>
    <t>pào</t>
  </si>
  <si>
    <t>pao4</t>
  </si>
  <si>
    <t>PN</t>
  </si>
  <si>
    <t>`匹诺曹</t>
  </si>
  <si>
    <t>pī</t>
  </si>
  <si>
    <t>童话中说谎鼻子会变长的人物</t>
  </si>
  <si>
    <t>pi1</t>
  </si>
  <si>
    <t>PO</t>
  </si>
  <si>
    <t>坡坡#</t>
  </si>
  <si>
    <t>pō</t>
  </si>
  <si>
    <t>魔友林恺俊</t>
  </si>
  <si>
    <t>po1</t>
  </si>
  <si>
    <t>PQ</t>
  </si>
  <si>
    <t>佩琪-</t>
  </si>
  <si>
    <t>pèi</t>
  </si>
  <si>
    <t>pei4</t>
  </si>
  <si>
    <t>PR</t>
  </si>
  <si>
    <t>飘柔</t>
  </si>
  <si>
    <t>piāo</t>
  </si>
  <si>
    <t>洗发水</t>
  </si>
  <si>
    <t>piao1</t>
  </si>
  <si>
    <t>PS</t>
  </si>
  <si>
    <t>磐石</t>
  </si>
  <si>
    <t>pán</t>
  </si>
  <si>
    <t>绑定巨大石像</t>
  </si>
  <si>
    <t>pan2</t>
  </si>
  <si>
    <t>PT</t>
  </si>
  <si>
    <t>拼图</t>
  </si>
  <si>
    <t>pīn</t>
  </si>
  <si>
    <t>pin1</t>
  </si>
  <si>
    <t>PW</t>
  </si>
  <si>
    <t>牌位</t>
  </si>
  <si>
    <t>pái</t>
  </si>
  <si>
    <t>pai2</t>
  </si>
  <si>
    <t>PX</t>
  </si>
  <si>
    <t>螃蟹</t>
  </si>
  <si>
    <t>páng</t>
  </si>
  <si>
    <t>pang2</t>
  </si>
  <si>
    <t>PY</t>
  </si>
  <si>
    <t>朋友*</t>
  </si>
  <si>
    <t>péng</t>
  </si>
  <si>
    <t>绑定具体朋友</t>
  </si>
  <si>
    <t>peng2</t>
  </si>
  <si>
    <t>PZ</t>
  </si>
  <si>
    <t>胖子*</t>
  </si>
  <si>
    <t>pàng</t>
  </si>
  <si>
    <t>绑定一个胖子</t>
  </si>
  <si>
    <t>pang4</t>
  </si>
  <si>
    <t>QA</t>
  </si>
  <si>
    <t>洽米#</t>
  </si>
  <si>
    <t>qià</t>
  </si>
  <si>
    <t>魔友刘伊玮</t>
  </si>
  <si>
    <t>qia4</t>
  </si>
  <si>
    <t>QB</t>
  </si>
  <si>
    <t>跷板</t>
  </si>
  <si>
    <t>qiào</t>
  </si>
  <si>
    <t>qiao4</t>
  </si>
  <si>
    <t>QC</t>
  </si>
  <si>
    <t>雀巢</t>
  </si>
  <si>
    <t>què</t>
  </si>
  <si>
    <t>咖啡或脆脆鲨</t>
  </si>
  <si>
    <t>que4</t>
  </si>
  <si>
    <t>QD</t>
  </si>
  <si>
    <t>气垫</t>
  </si>
  <si>
    <t>qì</t>
  </si>
  <si>
    <t>qi4</t>
  </si>
  <si>
    <t>QE</t>
  </si>
  <si>
    <t>切格瓦拉+</t>
  </si>
  <si>
    <t>qiè</t>
  </si>
  <si>
    <t>qie4</t>
  </si>
  <si>
    <t>QF</t>
  </si>
  <si>
    <t>樵夫乔峰-</t>
  </si>
  <si>
    <t>qiáo</t>
  </si>
  <si>
    <t>樵夫或乔峰（金庸小说中人物）</t>
  </si>
  <si>
    <t>qiao2</t>
  </si>
  <si>
    <t>QG</t>
  </si>
  <si>
    <t>切割机</t>
  </si>
  <si>
    <t>qiē</t>
  </si>
  <si>
    <t>qie1</t>
  </si>
  <si>
    <t>QH</t>
  </si>
  <si>
    <t>秦昊+</t>
  </si>
  <si>
    <t>qín</t>
  </si>
  <si>
    <t>《隐秘的角落》中张东升</t>
  </si>
  <si>
    <t>qin2</t>
  </si>
  <si>
    <t>QJ</t>
  </si>
  <si>
    <t>拳击</t>
  </si>
  <si>
    <t>quán</t>
  </si>
  <si>
    <t>拳击手套或拳击手</t>
  </si>
  <si>
    <t>quan2</t>
  </si>
  <si>
    <t>QK</t>
  </si>
  <si>
    <t>巧克力</t>
  </si>
  <si>
    <t>qiǎo</t>
  </si>
  <si>
    <t>qiao3</t>
  </si>
  <si>
    <t>QL</t>
  </si>
  <si>
    <t>情侣</t>
  </si>
  <si>
    <t>qíng</t>
  </si>
  <si>
    <t>qing2</t>
  </si>
  <si>
    <t>QM</t>
  </si>
  <si>
    <t>驱魔人</t>
  </si>
  <si>
    <t>qū</t>
  </si>
  <si>
    <t>《西游降魔篇》中的驱魔人</t>
  </si>
  <si>
    <t>qu1</t>
  </si>
  <si>
    <t>QN</t>
  </si>
  <si>
    <t>牵牛花</t>
  </si>
  <si>
    <t>qiān</t>
  </si>
  <si>
    <t>qian1</t>
  </si>
  <si>
    <t>QO</t>
  </si>
  <si>
    <t>棋</t>
  </si>
  <si>
    <t>qí</t>
  </si>
  <si>
    <t>qi2</t>
  </si>
  <si>
    <t>QP</t>
  </si>
  <si>
    <t>枪炮</t>
  </si>
  <si>
    <t>qiāng</t>
  </si>
  <si>
    <t>qiang1</t>
  </si>
  <si>
    <t>QR</t>
  </si>
  <si>
    <t>穷人*</t>
  </si>
  <si>
    <t>qióng</t>
  </si>
  <si>
    <t>绑定穷人或乞丐</t>
  </si>
  <si>
    <t>qiong2</t>
  </si>
  <si>
    <t>QS</t>
  </si>
  <si>
    <t>潜水艇</t>
  </si>
  <si>
    <t>qián</t>
  </si>
  <si>
    <t>qian2</t>
  </si>
  <si>
    <t>QT</t>
  </si>
  <si>
    <t>蜻蜓</t>
  </si>
  <si>
    <t>qīng</t>
  </si>
  <si>
    <t>qing1</t>
  </si>
  <si>
    <t>QW</t>
  </si>
  <si>
    <t>蔷薇</t>
  </si>
  <si>
    <t>qiáng</t>
  </si>
  <si>
    <t>qiang2</t>
  </si>
  <si>
    <t>QX</t>
  </si>
  <si>
    <t>球鞋</t>
  </si>
  <si>
    <t>qiú</t>
  </si>
  <si>
    <t>qiu2</t>
  </si>
  <si>
    <t>QY</t>
  </si>
  <si>
    <t>蚯蚓</t>
  </si>
  <si>
    <t>qiū</t>
  </si>
  <si>
    <t>qiu1</t>
  </si>
  <si>
    <t>QZ</t>
  </si>
  <si>
    <t>裙子</t>
  </si>
  <si>
    <t>qún</t>
  </si>
  <si>
    <t>qun2</t>
  </si>
  <si>
    <t>RA</t>
  </si>
  <si>
    <t>瓤</t>
  </si>
  <si>
    <t>ráng</t>
  </si>
  <si>
    <t>瓜瓤</t>
  </si>
  <si>
    <t>rang2</t>
  </si>
  <si>
    <t>RB</t>
  </si>
  <si>
    <t>绒布</t>
  </si>
  <si>
    <t>róng</t>
  </si>
  <si>
    <t>rong2</t>
  </si>
  <si>
    <t>RC</t>
  </si>
  <si>
    <t>若虫</t>
  </si>
  <si>
    <t>ruò</t>
  </si>
  <si>
    <t>未长大的小蟑螂</t>
  </si>
  <si>
    <t>ruo4</t>
  </si>
  <si>
    <t>RD</t>
  </si>
  <si>
    <t>`热带鱼</t>
  </si>
  <si>
    <t>rē</t>
  </si>
  <si>
    <t>re1</t>
  </si>
  <si>
    <t>RE</t>
  </si>
  <si>
    <t>`瑞恩</t>
  </si>
  <si>
    <t>ruī</t>
  </si>
  <si>
    <t>《拯救大兵瑞恩》中人物</t>
  </si>
  <si>
    <t>rui1</t>
  </si>
  <si>
    <t>RF</t>
  </si>
  <si>
    <t>润发+</t>
  </si>
  <si>
    <t>rùn</t>
  </si>
  <si>
    <t>周润发</t>
  </si>
  <si>
    <t>run4</t>
  </si>
  <si>
    <t>RG</t>
  </si>
  <si>
    <t>染缸</t>
  </si>
  <si>
    <t>rǎn</t>
  </si>
  <si>
    <t>ran3</t>
  </si>
  <si>
    <t>RH</t>
  </si>
  <si>
    <t>`软红</t>
  </si>
  <si>
    <t>ruān</t>
  </si>
  <si>
    <t>香烟的包装</t>
  </si>
  <si>
    <t>ruan1</t>
  </si>
  <si>
    <t>RJ</t>
  </si>
  <si>
    <t>`肉夹馍</t>
  </si>
  <si>
    <t>rōu</t>
  </si>
  <si>
    <t>rou1</t>
  </si>
  <si>
    <t>RK</t>
  </si>
  <si>
    <t>瑞克-</t>
  </si>
  <si>
    <t>ruì</t>
  </si>
  <si>
    <t>美漫《R&amp;M》中的人物</t>
  </si>
  <si>
    <t>rui4</t>
  </si>
  <si>
    <t>RL</t>
  </si>
  <si>
    <t>日历</t>
  </si>
  <si>
    <t>rì</t>
  </si>
  <si>
    <t>ri4</t>
  </si>
  <si>
    <t>RM</t>
  </si>
  <si>
    <t>人民币</t>
  </si>
  <si>
    <t>rén</t>
  </si>
  <si>
    <t>ren2</t>
  </si>
  <si>
    <t>RN</t>
  </si>
  <si>
    <t>乳牛</t>
  </si>
  <si>
    <t>rǔ</t>
  </si>
  <si>
    <t>ru3</t>
  </si>
  <si>
    <t>RO</t>
  </si>
  <si>
    <t>`日</t>
  </si>
  <si>
    <t>rī</t>
  </si>
  <si>
    <t>绑定日本的事物</t>
  </si>
  <si>
    <t>ri1</t>
  </si>
  <si>
    <t>RP</t>
  </si>
  <si>
    <t>软盘</t>
  </si>
  <si>
    <t>ruǎn</t>
  </si>
  <si>
    <t>ruan3</t>
  </si>
  <si>
    <t>RQ</t>
  </si>
  <si>
    <t>热气球</t>
  </si>
  <si>
    <t>rè</t>
  </si>
  <si>
    <t>re4</t>
  </si>
  <si>
    <t>RS</t>
  </si>
  <si>
    <t>燃烧弹</t>
  </si>
  <si>
    <t>rán</t>
  </si>
  <si>
    <t>ran2</t>
  </si>
  <si>
    <t>RT</t>
  </si>
  <si>
    <t>`软糖</t>
  </si>
  <si>
    <t>rēng</t>
  </si>
  <si>
    <t>reng1</t>
  </si>
  <si>
    <t>RW</t>
  </si>
  <si>
    <t>肉丸</t>
  </si>
  <si>
    <t>ròu</t>
  </si>
  <si>
    <t>rou4</t>
  </si>
  <si>
    <t>RX</t>
  </si>
  <si>
    <t>绕线器</t>
  </si>
  <si>
    <t>rào</t>
  </si>
  <si>
    <t>rao4</t>
  </si>
  <si>
    <t>RY</t>
  </si>
  <si>
    <t>如意</t>
  </si>
  <si>
    <t>rú</t>
  </si>
  <si>
    <t>ru2</t>
  </si>
  <si>
    <t>RZ</t>
  </si>
  <si>
    <t>`忍者</t>
  </si>
  <si>
    <t>rèn</t>
  </si>
  <si>
    <t>ren4</t>
  </si>
  <si>
    <t>SA</t>
  </si>
  <si>
    <t>厦</t>
  </si>
  <si>
    <t>shà</t>
  </si>
  <si>
    <t>绑定大厦</t>
  </si>
  <si>
    <t>sha4</t>
  </si>
  <si>
    <t>SB</t>
  </si>
  <si>
    <t>扇贝</t>
  </si>
  <si>
    <t>shàn</t>
  </si>
  <si>
    <t>shan4</t>
  </si>
  <si>
    <t>SC</t>
  </si>
  <si>
    <t>水车</t>
  </si>
  <si>
    <t>shuǐ</t>
  </si>
  <si>
    <t>shui3</t>
  </si>
  <si>
    <t>SD</t>
  </si>
  <si>
    <t>圣诞树</t>
  </si>
  <si>
    <t>shèng</t>
  </si>
  <si>
    <t>sheng4</t>
  </si>
  <si>
    <t>SE</t>
  </si>
  <si>
    <t>蛇</t>
  </si>
  <si>
    <t>shé</t>
  </si>
  <si>
    <t>she2</t>
  </si>
  <si>
    <t>SF</t>
  </si>
  <si>
    <t>沙发</t>
  </si>
  <si>
    <t>shā</t>
  </si>
  <si>
    <t>sha1</t>
  </si>
  <si>
    <t>SG</t>
  </si>
  <si>
    <t>试管</t>
  </si>
  <si>
    <t>shì</t>
  </si>
  <si>
    <t>shi4</t>
  </si>
  <si>
    <t>SH</t>
  </si>
  <si>
    <t>珊瑚</t>
  </si>
  <si>
    <t>shān</t>
  </si>
  <si>
    <t>shan1</t>
  </si>
  <si>
    <t>SJ</t>
  </si>
  <si>
    <t>双截棍</t>
  </si>
  <si>
    <t>shuāng</t>
  </si>
  <si>
    <t>shuang1</t>
  </si>
  <si>
    <t>SK</t>
  </si>
  <si>
    <t>烧烤</t>
  </si>
  <si>
    <t>shāo</t>
  </si>
  <si>
    <t>shao1</t>
  </si>
  <si>
    <t>SL</t>
  </si>
  <si>
    <t>神龙</t>
  </si>
  <si>
    <t>shén</t>
  </si>
  <si>
    <t>《七龙珠》中的神龙</t>
  </si>
  <si>
    <t>shen2</t>
  </si>
  <si>
    <t>SM</t>
  </si>
  <si>
    <t>酸梅汤</t>
  </si>
  <si>
    <t>suān</t>
  </si>
  <si>
    <t>suan1</t>
  </si>
  <si>
    <t>SN</t>
  </si>
  <si>
    <t>唢呐索尼</t>
  </si>
  <si>
    <t>suǒ</t>
  </si>
  <si>
    <t>唢呐或索尼产品</t>
  </si>
  <si>
    <t>suo3</t>
  </si>
  <si>
    <t>SO</t>
  </si>
  <si>
    <t>松</t>
  </si>
  <si>
    <t>sōng</t>
  </si>
  <si>
    <t>松树</t>
  </si>
  <si>
    <t>song1</t>
  </si>
  <si>
    <t>SP</t>
  </si>
  <si>
    <t>算盘</t>
  </si>
  <si>
    <t>suàn</t>
  </si>
  <si>
    <t>suan4</t>
  </si>
  <si>
    <t>SQ</t>
  </si>
  <si>
    <t>书签</t>
  </si>
  <si>
    <t>shū</t>
  </si>
  <si>
    <t>shu1</t>
  </si>
  <si>
    <t>SR</t>
  </si>
  <si>
    <t>兽人-</t>
  </si>
  <si>
    <t>shòu</t>
  </si>
  <si>
    <t>《魔兽》中的兽人</t>
  </si>
  <si>
    <t>shou4</t>
  </si>
  <si>
    <t>ST</t>
  </si>
  <si>
    <t>赛艇</t>
  </si>
  <si>
    <t>sài</t>
  </si>
  <si>
    <t>sai4</t>
  </si>
  <si>
    <t>SW</t>
  </si>
  <si>
    <t>筛网</t>
  </si>
  <si>
    <t>shāi</t>
  </si>
  <si>
    <t>shai1</t>
  </si>
  <si>
    <t>SX</t>
  </si>
  <si>
    <t>孙笑川+</t>
  </si>
  <si>
    <t>sūn</t>
  </si>
  <si>
    <t>sun1</t>
  </si>
  <si>
    <t>SY</t>
  </si>
  <si>
    <t>收音机</t>
  </si>
  <si>
    <t>shōu</t>
  </si>
  <si>
    <t>shou1</t>
  </si>
  <si>
    <t>SZ</t>
  </si>
  <si>
    <t>刷子</t>
  </si>
  <si>
    <t>shuā</t>
  </si>
  <si>
    <t>shua1</t>
  </si>
  <si>
    <t>TA</t>
  </si>
  <si>
    <t>塔</t>
  </si>
  <si>
    <t>tǎ</t>
  </si>
  <si>
    <t>ta3</t>
  </si>
  <si>
    <t>TB</t>
  </si>
  <si>
    <t>铜板</t>
  </si>
  <si>
    <t>tóng</t>
  </si>
  <si>
    <t>tong2</t>
  </si>
  <si>
    <t>TC</t>
  </si>
  <si>
    <t>陶瓷</t>
  </si>
  <si>
    <t>táo</t>
  </si>
  <si>
    <t>tao2</t>
  </si>
  <si>
    <t>TD</t>
  </si>
  <si>
    <t>台灯</t>
  </si>
  <si>
    <t>tái</t>
  </si>
  <si>
    <t>tai2</t>
  </si>
  <si>
    <t>TE</t>
  </si>
  <si>
    <t>天鹅</t>
  </si>
  <si>
    <t>tiān</t>
  </si>
  <si>
    <t>tian1</t>
  </si>
  <si>
    <t>TF</t>
  </si>
  <si>
    <t>条幅</t>
  </si>
  <si>
    <t>tiáo</t>
  </si>
  <si>
    <t>tiao2</t>
  </si>
  <si>
    <t>TG</t>
  </si>
  <si>
    <t>铁轨</t>
  </si>
  <si>
    <t>tiě</t>
  </si>
  <si>
    <t>tie3</t>
  </si>
  <si>
    <t>TH</t>
  </si>
  <si>
    <t>糖葫芦</t>
  </si>
  <si>
    <t>táng</t>
  </si>
  <si>
    <t>tang2</t>
  </si>
  <si>
    <t>TJ</t>
  </si>
  <si>
    <t>透镜</t>
  </si>
  <si>
    <t>tòu</t>
  </si>
  <si>
    <t>tou4</t>
  </si>
  <si>
    <t>TK</t>
  </si>
  <si>
    <t>坦克</t>
  </si>
  <si>
    <t>tǎn</t>
  </si>
  <si>
    <t>tan3</t>
  </si>
  <si>
    <t>TL</t>
  </si>
  <si>
    <t>特朗普</t>
  </si>
  <si>
    <t>tè</t>
  </si>
  <si>
    <t>te4</t>
  </si>
  <si>
    <t>TM</t>
  </si>
  <si>
    <t>汤姆</t>
  </si>
  <si>
    <t>tāng</t>
  </si>
  <si>
    <t>tang1</t>
  </si>
  <si>
    <t>TN</t>
  </si>
  <si>
    <t>鸵鸟</t>
  </si>
  <si>
    <t>tuó</t>
  </si>
  <si>
    <t>tuo2</t>
  </si>
  <si>
    <t>TO</t>
  </si>
  <si>
    <t>梯</t>
  </si>
  <si>
    <t>tī</t>
  </si>
  <si>
    <t>ti1</t>
  </si>
  <si>
    <t>TP</t>
  </si>
  <si>
    <t>托盘</t>
  </si>
  <si>
    <t>tuō</t>
  </si>
  <si>
    <t>tuo1</t>
  </si>
  <si>
    <t>TQ</t>
  </si>
  <si>
    <t>提琴</t>
  </si>
  <si>
    <t>tí</t>
  </si>
  <si>
    <t>ti2</t>
  </si>
  <si>
    <t>TR</t>
  </si>
  <si>
    <t>坛肉</t>
  </si>
  <si>
    <t>tán</t>
  </si>
  <si>
    <t>tan2</t>
  </si>
  <si>
    <t>TS</t>
  </si>
  <si>
    <t>豚鼠</t>
  </si>
  <si>
    <t>tún</t>
  </si>
  <si>
    <t>tun2</t>
  </si>
  <si>
    <t>TW</t>
  </si>
  <si>
    <t>套娃</t>
  </si>
  <si>
    <t>tào</t>
  </si>
  <si>
    <t>tao4</t>
  </si>
  <si>
    <t>TX</t>
  </si>
  <si>
    <t>腾讯*</t>
  </si>
  <si>
    <t>téng</t>
  </si>
  <si>
    <t>绑定企鹅</t>
  </si>
  <si>
    <t>teng2</t>
  </si>
  <si>
    <t>TY</t>
  </si>
  <si>
    <t>太阳#</t>
  </si>
  <si>
    <t>tài</t>
  </si>
  <si>
    <t>魔友钟泰然（魔表前WR）</t>
  </si>
  <si>
    <t>tai4</t>
  </si>
  <si>
    <t>TZ</t>
  </si>
  <si>
    <t>团子%</t>
  </si>
  <si>
    <t>tuán</t>
  </si>
  <si>
    <t>绑定食物或表情包</t>
  </si>
  <si>
    <t>tuan2</t>
  </si>
  <si>
    <t>WA</t>
  </si>
  <si>
    <t>娃</t>
  </si>
  <si>
    <t>wá</t>
  </si>
  <si>
    <t>wa2</t>
  </si>
  <si>
    <t>WB</t>
  </si>
  <si>
    <t>王八</t>
  </si>
  <si>
    <t>wáng</t>
  </si>
  <si>
    <t>wang2</t>
  </si>
  <si>
    <t>WC</t>
  </si>
  <si>
    <t>无常</t>
  </si>
  <si>
    <t>wú</t>
  </si>
  <si>
    <t>wu2</t>
  </si>
  <si>
    <t>WD</t>
  </si>
  <si>
    <t>豌豆%</t>
  </si>
  <si>
    <t>wān</t>
  </si>
  <si>
    <t>豌豆或豌豆射手</t>
  </si>
  <si>
    <t>wan1</t>
  </si>
  <si>
    <t>WE</t>
  </si>
  <si>
    <t>`尾</t>
  </si>
  <si>
    <t>wī</t>
  </si>
  <si>
    <t>尾巴</t>
  </si>
  <si>
    <t>wi1</t>
  </si>
  <si>
    <t>WF</t>
  </si>
  <si>
    <t>汪峰+</t>
  </si>
  <si>
    <t>wāng</t>
  </si>
  <si>
    <t>wang1</t>
  </si>
  <si>
    <t>WG</t>
  </si>
  <si>
    <t>瓮缸</t>
  </si>
  <si>
    <t>wèng</t>
  </si>
  <si>
    <t>weng4</t>
  </si>
  <si>
    <t>WH</t>
  </si>
  <si>
    <t>万花筒</t>
  </si>
  <si>
    <t>wàn</t>
  </si>
  <si>
    <t>wan4</t>
  </si>
  <si>
    <t>WJ</t>
  </si>
  <si>
    <t>玩具</t>
  </si>
  <si>
    <t>wán</t>
  </si>
  <si>
    <t>wan2</t>
  </si>
  <si>
    <t>WK</t>
  </si>
  <si>
    <t>悟空</t>
  </si>
  <si>
    <t>wù</t>
  </si>
  <si>
    <t>wu4</t>
  </si>
  <si>
    <t>WL</t>
  </si>
  <si>
    <t>瓦力-</t>
  </si>
  <si>
    <t>wǎ</t>
  </si>
  <si>
    <t>《机器人总动员》中的小机器人</t>
  </si>
  <si>
    <t>wa3</t>
  </si>
  <si>
    <t>WM</t>
  </si>
  <si>
    <t>乌梅</t>
  </si>
  <si>
    <t>wū</t>
  </si>
  <si>
    <t>wu1</t>
  </si>
  <si>
    <t>WN</t>
  </si>
  <si>
    <t>蜗牛</t>
  </si>
  <si>
    <t>wō</t>
  </si>
  <si>
    <t>wo1</t>
  </si>
  <si>
    <t>WO</t>
  </si>
  <si>
    <t>`wings</t>
  </si>
  <si>
    <t>wìng</t>
  </si>
  <si>
    <t>翅膀</t>
  </si>
  <si>
    <t>wing4</t>
  </si>
  <si>
    <t>WP</t>
  </si>
  <si>
    <t>卧铺</t>
  </si>
  <si>
    <t>wò</t>
  </si>
  <si>
    <t>wo4</t>
  </si>
  <si>
    <t>WQ</t>
  </si>
  <si>
    <t>`网球</t>
  </si>
  <si>
    <t>wēng</t>
  </si>
  <si>
    <t>weng1</t>
  </si>
  <si>
    <t>WR</t>
  </si>
  <si>
    <t>温柔#</t>
  </si>
  <si>
    <t>wēn</t>
  </si>
  <si>
    <t>魔友邓宇豪或绑定五月天乐队</t>
  </si>
  <si>
    <t>wen1</t>
  </si>
  <si>
    <t>WS</t>
  </si>
  <si>
    <t>卫生纸</t>
  </si>
  <si>
    <t>wèi</t>
  </si>
  <si>
    <t>wei4</t>
  </si>
  <si>
    <t>WT</t>
  </si>
  <si>
    <t>外套</t>
  </si>
  <si>
    <t>wài</t>
  </si>
  <si>
    <t>wai4</t>
  </si>
  <si>
    <t>WX</t>
  </si>
  <si>
    <t>蚊香</t>
  </si>
  <si>
    <t>wén</t>
  </si>
  <si>
    <t>wen2</t>
  </si>
  <si>
    <t>WY</t>
  </si>
  <si>
    <t>望远镜</t>
  </si>
  <si>
    <t>wàng</t>
  </si>
  <si>
    <t>wang4</t>
  </si>
  <si>
    <t>WZ</t>
  </si>
  <si>
    <t>袜子</t>
  </si>
  <si>
    <t>wà</t>
  </si>
  <si>
    <t>wa4</t>
  </si>
  <si>
    <t>XA</t>
  </si>
  <si>
    <t>虾</t>
  </si>
  <si>
    <t>xiā</t>
  </si>
  <si>
    <t>xia1</t>
  </si>
  <si>
    <t>XB</t>
  </si>
  <si>
    <t>信标-</t>
  </si>
  <si>
    <t>xìn</t>
  </si>
  <si>
    <t>《我的世界》中物品</t>
  </si>
  <si>
    <t>xin4</t>
  </si>
  <si>
    <t>XC</t>
  </si>
  <si>
    <t>小丑</t>
  </si>
  <si>
    <t>xiǎo</t>
  </si>
  <si>
    <t>xiao3</t>
  </si>
  <si>
    <t>XD</t>
  </si>
  <si>
    <t>鞋垫</t>
  </si>
  <si>
    <t>xié</t>
  </si>
  <si>
    <t>xie2</t>
  </si>
  <si>
    <t>XE</t>
  </si>
  <si>
    <t>谢尔顿-</t>
  </si>
  <si>
    <t>xiè</t>
  </si>
  <si>
    <t>《生活大爆炸》中人物</t>
  </si>
  <si>
    <t>xie4</t>
  </si>
  <si>
    <t>XF</t>
  </si>
  <si>
    <t>旋风</t>
  </si>
  <si>
    <t>xuán</t>
  </si>
  <si>
    <t>xuan4</t>
  </si>
  <si>
    <t>XG</t>
  </si>
  <si>
    <t>西瓜</t>
  </si>
  <si>
    <t>xī</t>
  </si>
  <si>
    <t>xi1</t>
  </si>
  <si>
    <t>XH</t>
  </si>
  <si>
    <t>绣花针</t>
  </si>
  <si>
    <t>xiù</t>
  </si>
  <si>
    <t>xiu4</t>
  </si>
  <si>
    <t>XJ</t>
  </si>
  <si>
    <t>陷阱</t>
  </si>
  <si>
    <t>xiàn</t>
  </si>
  <si>
    <t>绑定老鼠夹</t>
  </si>
  <si>
    <t>xian4</t>
  </si>
  <si>
    <t>XK</t>
  </si>
  <si>
    <t>星空%</t>
  </si>
  <si>
    <t>xīng</t>
  </si>
  <si>
    <t>梵高画作</t>
  </si>
  <si>
    <t>xing1</t>
  </si>
  <si>
    <t>XL</t>
  </si>
  <si>
    <t>驯鹿</t>
  </si>
  <si>
    <t>xùn</t>
  </si>
  <si>
    <t>xun4</t>
  </si>
  <si>
    <t>XM</t>
  </si>
  <si>
    <t>熊猫#</t>
  </si>
  <si>
    <t>xióng</t>
  </si>
  <si>
    <t>绑定熊猫或魔友谢逸川</t>
  </si>
  <si>
    <t>xiong2</t>
  </si>
  <si>
    <t>XN</t>
  </si>
  <si>
    <t>仙女</t>
  </si>
  <si>
    <t>xiān</t>
  </si>
  <si>
    <t>xian1</t>
  </si>
  <si>
    <t>XO</t>
  </si>
  <si>
    <t>席</t>
  </si>
  <si>
    <t>xí</t>
  </si>
  <si>
    <t>席子</t>
  </si>
  <si>
    <t>xi2</t>
  </si>
  <si>
    <t>XP</t>
  </si>
  <si>
    <t>芯片</t>
  </si>
  <si>
    <t>xīn</t>
  </si>
  <si>
    <t>xin1</t>
  </si>
  <si>
    <t>XQ</t>
  </si>
  <si>
    <t>凶器*</t>
  </si>
  <si>
    <t>xiōng</t>
  </si>
  <si>
    <t>绑定具体凶器（如冰冻罗非鱼）</t>
  </si>
  <si>
    <t>xiong1</t>
  </si>
  <si>
    <t>XR</t>
  </si>
  <si>
    <t>雪人</t>
  </si>
  <si>
    <t>xuě</t>
  </si>
  <si>
    <t>xue3</t>
  </si>
  <si>
    <t>XS</t>
  </si>
  <si>
    <t>香水</t>
  </si>
  <si>
    <t>xiāng</t>
  </si>
  <si>
    <t>xiang1</t>
  </si>
  <si>
    <t>XT</t>
  </si>
  <si>
    <t>刑天-</t>
  </si>
  <si>
    <t>xíng</t>
  </si>
  <si>
    <t>中国古代神话中形象</t>
  </si>
  <si>
    <t>xing2</t>
  </si>
  <si>
    <t>XW</t>
  </si>
  <si>
    <t>漩涡</t>
  </si>
  <si>
    <t>xuan2</t>
  </si>
  <si>
    <t>XY</t>
  </si>
  <si>
    <t>逍遥-</t>
  </si>
  <si>
    <t>xiāo</t>
  </si>
  <si>
    <t>《仙剑一》中人物</t>
  </si>
  <si>
    <t>xiao1</t>
  </si>
  <si>
    <t>XZ</t>
  </si>
  <si>
    <t>勋章</t>
  </si>
  <si>
    <t>xūn</t>
  </si>
  <si>
    <t>xun1</t>
  </si>
  <si>
    <t>YA</t>
  </si>
  <si>
    <t>鸭</t>
  </si>
  <si>
    <t>yā</t>
  </si>
  <si>
    <t>ya1</t>
  </si>
  <si>
    <t>YB</t>
  </si>
  <si>
    <t>硬币</t>
  </si>
  <si>
    <t>yìng</t>
  </si>
  <si>
    <t>ying4</t>
  </si>
  <si>
    <t>YC</t>
  </si>
  <si>
    <t>圆葱</t>
  </si>
  <si>
    <t>yuán</t>
  </si>
  <si>
    <t>yuan2</t>
  </si>
  <si>
    <t>YD</t>
  </si>
  <si>
    <t>腰带</t>
  </si>
  <si>
    <t>yāo</t>
  </si>
  <si>
    <t>yao1</t>
  </si>
  <si>
    <t>YE</t>
  </si>
  <si>
    <t>椰</t>
  </si>
  <si>
    <t>yé</t>
  </si>
  <si>
    <t>ye1</t>
  </si>
  <si>
    <t>YF</t>
  </si>
  <si>
    <t>孕妇</t>
  </si>
  <si>
    <t>yùn</t>
  </si>
  <si>
    <t>yun4</t>
  </si>
  <si>
    <t>YG</t>
  </si>
  <si>
    <t>衣柜</t>
  </si>
  <si>
    <t>yī</t>
  </si>
  <si>
    <t>yi1</t>
  </si>
  <si>
    <t>YH</t>
  </si>
  <si>
    <t>樱花</t>
  </si>
  <si>
    <t>yīng</t>
  </si>
  <si>
    <t>ying1</t>
  </si>
  <si>
    <t>YJ</t>
  </si>
  <si>
    <t>眼镜</t>
  </si>
  <si>
    <t>yǎn</t>
  </si>
  <si>
    <t>yan3</t>
  </si>
  <si>
    <t>YK</t>
  </si>
  <si>
    <t>泳裤</t>
  </si>
  <si>
    <t>yǒng</t>
  </si>
  <si>
    <t>yong3</t>
  </si>
  <si>
    <t>YL</t>
  </si>
  <si>
    <t>哑铃</t>
  </si>
  <si>
    <t>yǎ</t>
  </si>
  <si>
    <t>ya3</t>
  </si>
  <si>
    <t>YM</t>
  </si>
  <si>
    <t>玉米</t>
  </si>
  <si>
    <t>yù</t>
  </si>
  <si>
    <t>yu4</t>
  </si>
  <si>
    <t>YN</t>
  </si>
  <si>
    <t>云南</t>
  </si>
  <si>
    <t>yún</t>
  </si>
  <si>
    <t>yun2</t>
  </si>
  <si>
    <t>YO</t>
  </si>
  <si>
    <t>悠悠球</t>
  </si>
  <si>
    <t>yōu</t>
  </si>
  <si>
    <t>you1</t>
  </si>
  <si>
    <t>YP</t>
  </si>
  <si>
    <t>药瓶</t>
  </si>
  <si>
    <t>yào</t>
  </si>
  <si>
    <t>yao4</t>
  </si>
  <si>
    <t>YQ</t>
  </si>
  <si>
    <t>月球</t>
  </si>
  <si>
    <t>yuè</t>
  </si>
  <si>
    <t>yue4</t>
  </si>
  <si>
    <t>YR</t>
  </si>
  <si>
    <t>蚁人-</t>
  </si>
  <si>
    <t>yǐ</t>
  </si>
  <si>
    <t>超级英雄蚁人</t>
  </si>
  <si>
    <t>yi3</t>
  </si>
  <si>
    <t>YS</t>
  </si>
  <si>
    <t>约束带</t>
  </si>
  <si>
    <t>yuē</t>
  </si>
  <si>
    <t>yue1</t>
  </si>
  <si>
    <t>YT</t>
  </si>
  <si>
    <t>油条</t>
  </si>
  <si>
    <t>yóu</t>
  </si>
  <si>
    <t>you2</t>
  </si>
  <si>
    <t>YW</t>
  </si>
  <si>
    <t>阎王</t>
  </si>
  <si>
    <t>yán</t>
  </si>
  <si>
    <t>yan2</t>
  </si>
  <si>
    <t>YX</t>
  </si>
  <si>
    <t>音箱</t>
  </si>
  <si>
    <t>yīn</t>
  </si>
  <si>
    <t>yin1</t>
  </si>
  <si>
    <t>YZ</t>
  </si>
  <si>
    <t>印章</t>
  </si>
  <si>
    <t>yìn</t>
  </si>
  <si>
    <t>yin4</t>
  </si>
  <si>
    <t>ZA</t>
  </si>
  <si>
    <t>藏獒</t>
  </si>
  <si>
    <t>zàng</t>
  </si>
  <si>
    <t>zang4</t>
  </si>
  <si>
    <t>ZB</t>
  </si>
  <si>
    <t>毡板</t>
  </si>
  <si>
    <t>zhān</t>
  </si>
  <si>
    <t>zhan1</t>
  </si>
  <si>
    <t>ZC</t>
  </si>
  <si>
    <t>轴承</t>
  </si>
  <si>
    <t>zhóu</t>
  </si>
  <si>
    <t>zhou2</t>
  </si>
  <si>
    <t>ZD</t>
  </si>
  <si>
    <t>炸弹</t>
  </si>
  <si>
    <t>zhà</t>
  </si>
  <si>
    <t>zha4</t>
  </si>
  <si>
    <t>ZE</t>
  </si>
  <si>
    <t>灾厄村民-</t>
  </si>
  <si>
    <t>zāi</t>
  </si>
  <si>
    <t>《我的世界》中的生物</t>
  </si>
  <si>
    <t>zai1</t>
  </si>
  <si>
    <t>ZF</t>
  </si>
  <si>
    <t>张飞-</t>
  </si>
  <si>
    <t>zhāng</t>
  </si>
  <si>
    <t>zhang1</t>
  </si>
  <si>
    <t>ZG</t>
  </si>
  <si>
    <t>战鼓</t>
  </si>
  <si>
    <t>zhàn</t>
  </si>
  <si>
    <t>zhan4</t>
  </si>
  <si>
    <t>ZH</t>
  </si>
  <si>
    <t>中华*</t>
  </si>
  <si>
    <t>zhōng</t>
  </si>
  <si>
    <t>绑定中华烟或其他物品</t>
  </si>
  <si>
    <t>zhong1</t>
  </si>
  <si>
    <t>ZJ</t>
  </si>
  <si>
    <t>坐骑</t>
  </si>
  <si>
    <t>zuò</t>
  </si>
  <si>
    <t>zuo4</t>
  </si>
  <si>
    <t>ZK</t>
  </si>
  <si>
    <t>竹筐</t>
  </si>
  <si>
    <t>zhú</t>
  </si>
  <si>
    <t>zhu2</t>
  </si>
  <si>
    <t>ZL</t>
  </si>
  <si>
    <t>泽连斯基+</t>
  </si>
  <si>
    <t>zé</t>
  </si>
  <si>
    <t>ze2</t>
  </si>
  <si>
    <t>ZM</t>
  </si>
  <si>
    <t>芝麻</t>
  </si>
  <si>
    <t>zhī</t>
  </si>
  <si>
    <t>zhi1</t>
  </si>
  <si>
    <t>ZN</t>
  </si>
  <si>
    <t>枣泥</t>
  </si>
  <si>
    <t>zǎo</t>
  </si>
  <si>
    <t>zao3</t>
  </si>
  <si>
    <t>ZO</t>
  </si>
  <si>
    <t>桌</t>
  </si>
  <si>
    <t>zhuō</t>
  </si>
  <si>
    <t>zhuo1</t>
  </si>
  <si>
    <t>ZP</t>
  </si>
  <si>
    <t>扎啤</t>
  </si>
  <si>
    <t>zhā</t>
  </si>
  <si>
    <t>zha1</t>
  </si>
  <si>
    <t>ZQ</t>
  </si>
  <si>
    <t>蒸汽*</t>
  </si>
  <si>
    <t>zhēng</t>
  </si>
  <si>
    <t>zheng1</t>
  </si>
  <si>
    <t>ZR</t>
  </si>
  <si>
    <t>猪人-</t>
  </si>
  <si>
    <t>zhū</t>
  </si>
  <si>
    <t>zhu1</t>
  </si>
  <si>
    <t>ZS</t>
  </si>
  <si>
    <t>钻石</t>
  </si>
  <si>
    <t>zuàn</t>
  </si>
  <si>
    <t>zuan4</t>
  </si>
  <si>
    <t>ZT</t>
  </si>
  <si>
    <t>枕头</t>
  </si>
  <si>
    <t>zhěn</t>
  </si>
  <si>
    <t>zhen3</t>
  </si>
  <si>
    <t>ZW</t>
  </si>
  <si>
    <t>驺吾-</t>
  </si>
  <si>
    <t>zōu</t>
  </si>
  <si>
    <t>中国古代神兽</t>
  </si>
  <si>
    <t>zou1</t>
  </si>
  <si>
    <t>ZX</t>
  </si>
  <si>
    <t>准星</t>
  </si>
  <si>
    <t>zhǔn</t>
  </si>
  <si>
    <t>绑定瞄准镜</t>
  </si>
  <si>
    <t>zhun3</t>
  </si>
  <si>
    <t>ZY</t>
  </si>
  <si>
    <t>庄园</t>
  </si>
  <si>
    <t>zhuāng</t>
  </si>
  <si>
    <t>zhuang1</t>
  </si>
  <si>
    <t>a</t>
  </si>
  <si>
    <t>o</t>
  </si>
  <si>
    <t>e</t>
  </si>
  <si>
    <t>i</t>
  </si>
  <si>
    <t>u</t>
  </si>
  <si>
    <t>v</t>
  </si>
  <si>
    <t>uai</t>
  </si>
  <si>
    <t>ai</t>
  </si>
  <si>
    <t>ei</t>
  </si>
  <si>
    <t>ui</t>
  </si>
  <si>
    <t>ao</t>
  </si>
  <si>
    <t>ou</t>
  </si>
  <si>
    <t>iu</t>
  </si>
  <si>
    <t>ie</t>
  </si>
  <si>
    <t>ue</t>
  </si>
  <si>
    <t>ve</t>
  </si>
  <si>
    <t>er</t>
  </si>
  <si>
    <t>an</t>
  </si>
  <si>
    <t>en</t>
  </si>
  <si>
    <t>in</t>
  </si>
  <si>
    <t>un</t>
  </si>
  <si>
    <t>vn</t>
  </si>
  <si>
    <t>ang</t>
  </si>
  <si>
    <t>eng</t>
  </si>
  <si>
    <t>ing</t>
  </si>
  <si>
    <t>ong</t>
  </si>
  <si>
    <t>ia</t>
  </si>
  <si>
    <t>iao</t>
  </si>
  <si>
    <t>ian</t>
  </si>
  <si>
    <t>iang</t>
  </si>
  <si>
    <t>iong</t>
  </si>
  <si>
    <t>ua</t>
  </si>
  <si>
    <t>uan</t>
  </si>
  <si>
    <t>uang</t>
  </si>
  <si>
    <t>uo</t>
  </si>
  <si>
    <t>求和</t>
  </si>
  <si>
    <t>UFR</t>
  </si>
  <si>
    <t>说明：这页是调整编码方法示例（红色是调整过的编码），也可按个人习惯自行调整。
盲拧复原过程中用不到缓冲块的编码，所以缓冲块的编码如果是声母，可以用来替换不好组词的韵母编码。
所以在三盲中如果调整编码位置，只需要22个编码（高盲23个）。提高了声母使用率，也降低了整理难度，最多只需要整理22*21=462个联想词+读音即可。</t>
  </si>
  <si>
    <t>UR</t>
  </si>
  <si>
    <t>UF</t>
  </si>
  <si>
    <t>P1</t>
  </si>
  <si>
    <t>P2</t>
  </si>
  <si>
    <t>tone</t>
  </si>
  <si>
    <t>times</t>
  </si>
  <si>
    <t>pos1</t>
  </si>
  <si>
    <t>pos2</t>
  </si>
  <si>
    <t>pos3</t>
  </si>
  <si>
    <t>pos4</t>
  </si>
  <si>
    <t>tone1</t>
  </si>
  <si>
    <t>tone2</t>
  </si>
  <si>
    <t>tone3</t>
  </si>
  <si>
    <t>tone4</t>
  </si>
  <si>
    <t>背景颜色说明：（很主观！）</t>
    <phoneticPr fontId="1" type="noConversion"/>
  </si>
  <si>
    <r>
      <rPr>
        <b/>
        <sz val="14"/>
        <color theme="1"/>
        <rFont val="宋体"/>
        <family val="3"/>
        <charset val="134"/>
      </rPr>
      <t>字体颜色说明：</t>
    </r>
    <r>
      <rPr>
        <sz val="14"/>
        <color theme="1"/>
        <rFont val="宋体"/>
        <family val="3"/>
        <charset val="134"/>
      </rPr>
      <t xml:space="preserve">① </t>
    </r>
    <r>
      <rPr>
        <sz val="14"/>
        <color rgb="FF00B0F0"/>
        <rFont val="宋体"/>
        <family val="3"/>
        <charset val="134"/>
      </rPr>
      <t>12可能会混；</t>
    </r>
    <r>
      <rPr>
        <sz val="14"/>
        <color rgb="FFFF0000"/>
        <rFont val="宋体"/>
        <family val="3"/>
        <charset val="134"/>
      </rPr>
      <t>② 23和34易混；</t>
    </r>
    <r>
      <rPr>
        <b/>
        <sz val="14"/>
        <color rgb="FFFF0000"/>
        <rFont val="宋体"/>
        <family val="3"/>
        <charset val="134"/>
      </rPr>
      <t>③ 红色加粗说明使用了3种音调，易混，读快后发现有问题建议调整</t>
    </r>
    <phoneticPr fontId="1" type="noConversion"/>
  </si>
  <si>
    <t>1.背景蓝色表示是没有利用的正常读音，有对应汉字。</t>
    <phoneticPr fontId="1" type="noConversion"/>
  </si>
  <si>
    <r>
      <t>2.绿色表示</t>
    </r>
    <r>
      <rPr>
        <b/>
        <sz val="11"/>
        <rFont val="宋体"/>
        <family val="3"/>
        <charset val="134"/>
      </rPr>
      <t>个人认为</t>
    </r>
    <r>
      <rPr>
        <sz val="11"/>
        <rFont val="宋体"/>
        <family val="3"/>
        <charset val="134"/>
      </rPr>
      <t>读音可以发出，但没有对应汉字。</t>
    </r>
    <phoneticPr fontId="1" type="noConversion"/>
  </si>
  <si>
    <r>
      <t>3.背景灰色表示</t>
    </r>
    <r>
      <rPr>
        <b/>
        <sz val="11"/>
        <rFont val="宋体"/>
        <family val="3"/>
        <charset val="134"/>
      </rPr>
      <t>个人认为</t>
    </r>
    <r>
      <rPr>
        <sz val="11"/>
        <rFont val="宋体"/>
        <family val="3"/>
        <charset val="134"/>
      </rPr>
      <t>这个读音发不出来。</t>
    </r>
    <phoneticPr fontId="1" type="noConversion"/>
  </si>
  <si>
    <t>读音占用数（上表的统计数据，可用于分析）</t>
    <phoneticPr fontId="1" type="noConversion"/>
  </si>
  <si>
    <t>编码</t>
    <phoneticPr fontId="1" type="noConversion"/>
  </si>
  <si>
    <t>联想词</t>
    <phoneticPr fontId="1" type="noConversion"/>
  </si>
  <si>
    <t>读音</t>
    <phoneticPr fontId="1" type="noConversion"/>
  </si>
  <si>
    <t>图像</t>
    <phoneticPr fontId="1" type="noConversion"/>
  </si>
  <si>
    <t>备注</t>
    <phoneticPr fontId="1" type="noConversion"/>
  </si>
  <si>
    <t>音调编号</t>
    <phoneticPr fontId="1" type="noConversion"/>
  </si>
  <si>
    <t>音调占用情况</t>
    <phoneticPr fontId="1" type="noConversion"/>
  </si>
  <si>
    <t>图像编号</t>
    <phoneticPr fontId="1" type="noConversion"/>
  </si>
  <si>
    <t>联想词二维表（电子版可查备注）</t>
    <phoneticPr fontId="1" type="noConversion"/>
  </si>
  <si>
    <r>
      <t>符号说明：</t>
    </r>
    <r>
      <rPr>
        <sz val="16"/>
        <color rgb="FFFF0000"/>
        <rFont val="宋体"/>
        <family val="3"/>
        <charset val="134"/>
      </rPr>
      <t>` 表示读音特殊</t>
    </r>
    <r>
      <rPr>
        <sz val="16"/>
        <color theme="1"/>
        <rFont val="宋体"/>
        <family val="3"/>
        <charset val="134"/>
      </rPr>
      <t>；*表示需要扩展或绑定图像；-表示虚拟作品中的形象或内容；+表示当代名人的人名；#表示魔友外号或大名；%表示多义词。</t>
    </r>
    <phoneticPr fontId="1" type="noConversion"/>
  </si>
  <si>
    <r>
      <rPr>
        <sz val="24"/>
        <color theme="1"/>
        <rFont val="等线"/>
        <family val="3"/>
        <charset val="134"/>
      </rPr>
      <t>读音二维表</t>
    </r>
    <phoneticPr fontId="1" type="noConversion"/>
  </si>
  <si>
    <r>
      <t xml:space="preserve">
概念介绍：
1.“帆式全读”：整理一套带读音的联想词，读音一般是联想词中某一个字的读音，由王逸帆提出。
2.“首字全读”：在上述基础上，联想词一定读第一个字（如馒头一定读第一个字馒man2）。但由于韵母aeio的存在，如果不改字母体系只能实现“声母首字全读”。
3.“强行绑定”：无视字母到联想词的逻辑或读音逻辑，强行绑定联想词或读音(如OK联想"麦克风"，"凤梨"读"</t>
    </r>
    <r>
      <rPr>
        <sz val="14"/>
        <color theme="1"/>
        <rFont val="等线"/>
        <family val="3"/>
        <charset val="134"/>
        <scheme val="minor"/>
      </rPr>
      <t>fìng</t>
    </r>
    <r>
      <rPr>
        <sz val="14"/>
        <color theme="1"/>
        <rFont val="宋体"/>
        <family val="3"/>
        <charset val="134"/>
      </rPr>
      <t>")。本文档中</t>
    </r>
    <r>
      <rPr>
        <sz val="14"/>
        <color rgb="FFFF0000"/>
        <rFont val="宋体"/>
        <family val="3"/>
        <charset val="134"/>
      </rPr>
      <t>联想词前标注` 则表示强行绑定读音</t>
    </r>
    <r>
      <rPr>
        <sz val="14"/>
        <color theme="1"/>
        <rFont val="宋体"/>
        <family val="3"/>
        <charset val="134"/>
      </rPr>
      <t>（如`鹌鹑蛋</t>
    </r>
    <r>
      <rPr>
        <sz val="14"/>
        <color theme="1"/>
        <rFont val="等线"/>
        <family val="3"/>
        <charset val="134"/>
        <scheme val="minor"/>
      </rPr>
      <t>chùn</t>
    </r>
    <r>
      <rPr>
        <sz val="14"/>
        <color theme="1"/>
        <rFont val="宋体"/>
        <family val="3"/>
        <charset val="134"/>
      </rPr>
      <t xml:space="preserve">）。
</t>
    </r>
    <phoneticPr fontId="1" type="noConversion"/>
  </si>
  <si>
    <t>读音占用统计</t>
    <phoneticPr fontId="1" type="noConversion"/>
  </si>
  <si>
    <t>咖喱</t>
    <phoneticPr fontId="1" type="noConversion"/>
  </si>
  <si>
    <t>guā</t>
    <phoneticPr fontId="1" type="noConversion"/>
  </si>
  <si>
    <t>gāng</t>
    <phoneticPr fontId="1" type="noConversion"/>
  </si>
  <si>
    <t>gā</t>
    <phoneticPr fontId="1" type="noConversion"/>
  </si>
  <si>
    <t>ga1</t>
    <phoneticPr fontId="1" type="noConversion"/>
  </si>
  <si>
    <r>
      <t xml:space="preserve">
表格页说明：
《竖总表》：自改时需要手动输入的表格页，按字母顺序排列。F列“音调编号”需要手动修改，G列的“音调占用情况”是根据F列自动生成的，</t>
    </r>
    <r>
      <rPr>
        <sz val="14"/>
        <color rgb="FFFF0000"/>
        <rFont val="宋体"/>
        <family val="3"/>
        <charset val="134"/>
      </rPr>
      <t>表头有关键批注</t>
    </r>
    <r>
      <rPr>
        <sz val="14"/>
        <color theme="1"/>
        <rFont val="宋体"/>
        <family val="3"/>
        <charset val="134"/>
      </rPr>
      <t>。
《联想词与读音二维表》：根据竖总表自动生成（但批注不是excel自动生成的），可以一目了然地看到联想词与读音。考虑到可能有魔友会打印这页，所以标注时没有使用颜色，</t>
    </r>
    <r>
      <rPr>
        <b/>
        <sz val="14"/>
        <color rgb="FFFF0000"/>
        <rFont val="宋体"/>
        <family val="3"/>
        <charset val="134"/>
      </rPr>
      <t>符号说明详见《联想词与读音二维表》最下面一行</t>
    </r>
    <r>
      <rPr>
        <sz val="14"/>
        <color theme="1"/>
        <rFont val="宋体"/>
        <family val="3"/>
        <charset val="134"/>
      </rPr>
      <t xml:space="preserve">。
《读音占用统计》：根据竖总表的F列“音调编号”自动生成，颜色标注比较主观。用字体颜色标注了个人认为容易混淆的读音，用背景颜色标注了个人认为没有使用的读音。便于自改时了解读音使用情况，如强行绑定读音就可以首选蓝色格（正常但没有使用的读音）。
《三盲编码示例》：举例说明了UFR+UF或UR缓冲在23个编码条件下如何调整编码，以及如何调整编码可以尽量避免韵母组词。
</t>
    </r>
    <phoneticPr fontId="1" type="noConversion"/>
  </si>
  <si>
    <r>
      <t xml:space="preserve">
文档简介：
1.本文档按照"声母首字全读"原则整理了一套联想词，并且包含完善的excel自动汇总功能。首字全读可以将读音冲突限定在较小范围，其主要目的是</t>
    </r>
    <r>
      <rPr>
        <sz val="14"/>
        <color rgb="FFFF0000"/>
        <rFont val="宋体"/>
        <family val="3"/>
        <charset val="134"/>
      </rPr>
      <t>让魔友可以比较容易地自修读音或联想词</t>
    </r>
    <r>
      <rPr>
        <sz val="14"/>
        <color theme="1"/>
        <rFont val="宋体"/>
        <family val="3"/>
        <charset val="134"/>
      </rPr>
      <t>。自改建议请看B站链接，B站更新专栏为https://www.bilibili.com/read/cv23586641。本表格另有简表PDF文件，可在专栏链接置顶评论或QQ群中下载。
2.由于盲拧最多只需要23个字母（缓冲块不需要编码），</t>
    </r>
    <r>
      <rPr>
        <sz val="14"/>
        <color rgb="FFFF0000"/>
        <rFont val="宋体"/>
        <family val="3"/>
        <charset val="134"/>
      </rPr>
      <t>所以本文档没有字母I，而是将字母I合并到字母O</t>
    </r>
    <r>
      <rPr>
        <sz val="14"/>
        <color theme="1"/>
        <rFont val="宋体"/>
        <family val="3"/>
        <charset val="134"/>
      </rPr>
      <t>，降低整理难度的同时也减少读音冲突。关于编码调整请看“三盲编码示例”页。
3.由于读音在三盲中很重要，所以</t>
    </r>
    <r>
      <rPr>
        <sz val="14"/>
        <color rgb="FFFF0000"/>
        <rFont val="宋体"/>
        <family val="3"/>
        <charset val="134"/>
      </rPr>
      <t>本文档整理时更重视读音利用率</t>
    </r>
    <r>
      <rPr>
        <sz val="14"/>
        <color theme="1"/>
        <rFont val="宋体"/>
        <family val="3"/>
        <charset val="134"/>
      </rPr>
      <t xml:space="preserve">，并且有意使读音均匀出现（如尽量避免23声、34声、234声同时存在的情况）。这导致有些词的联想性较弱（如BT变态，GM根苗），还有少数联想图像近似（如BL宾利，CE车）。高盲和多盲时需要适当调整。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</si>
</sst>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rgb="FF000000"/>
      <name val="宋体"/>
      <family val="3"/>
      <charset val="134"/>
    </font>
    <font>
      <sz val="14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Tahoma"/>
      <family val="2"/>
    </font>
    <font>
      <sz val="16"/>
      <color theme="1"/>
      <name val="宋体"/>
      <family val="2"/>
      <charset val="134"/>
    </font>
    <font>
      <sz val="14"/>
      <color rgb="FFFF0000"/>
      <name val="Tahoma"/>
      <family val="2"/>
    </font>
    <font>
      <sz val="24"/>
      <color theme="1"/>
      <name val="等线"/>
      <family val="2"/>
      <scheme val="minor"/>
    </font>
    <font>
      <sz val="36"/>
      <color theme="1"/>
      <name val="宋体"/>
      <family val="2"/>
    </font>
    <font>
      <sz val="36"/>
      <color theme="1"/>
      <name val="楷体"/>
      <family val="3"/>
      <charset val="134"/>
    </font>
    <font>
      <sz val="36"/>
      <color theme="1"/>
      <name val="等线"/>
      <family val="3"/>
      <charset val="134"/>
      <scheme val="minor"/>
    </font>
    <font>
      <sz val="36"/>
      <name val="等线"/>
      <family val="3"/>
      <charset val="134"/>
      <scheme val="minor"/>
    </font>
    <font>
      <sz val="36"/>
      <color theme="1"/>
      <name val="Time New Roman"/>
      <family val="2"/>
    </font>
    <font>
      <sz val="36"/>
      <color theme="1"/>
      <name val="楷体"/>
      <family val="2"/>
    </font>
    <font>
      <sz val="2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B0F0"/>
      <name val="等线"/>
      <family val="2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B0F0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36"/>
      <color indexed="81"/>
      <name val="宋体"/>
      <family val="3"/>
      <charset val="134"/>
    </font>
    <font>
      <sz val="36"/>
      <color indexed="81"/>
      <name val="宋体"/>
      <family val="3"/>
      <charset val="134"/>
    </font>
    <font>
      <sz val="16"/>
      <color rgb="FFFF0000"/>
      <name val="宋体"/>
      <family val="3"/>
      <charset val="134"/>
    </font>
    <font>
      <sz val="24"/>
      <color theme="1"/>
      <name val="Times New Roman"/>
      <family val="1"/>
    </font>
    <font>
      <sz val="24"/>
      <color theme="1"/>
      <name val="等线"/>
      <family val="3"/>
      <charset val="134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39" fillId="0" borderId="15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1" fillId="0" borderId="0" xfId="1"/>
    <xf numFmtId="0" fontId="16" fillId="0" borderId="17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7" fillId="0" borderId="17" xfId="0" applyFont="1" applyBorder="1" applyAlignment="1">
      <alignment horizontal="center" vertical="center"/>
    </xf>
    <xf numFmtId="0" fontId="39" fillId="0" borderId="6" xfId="0" applyFont="1" applyBorder="1"/>
    <xf numFmtId="0" fontId="39" fillId="0" borderId="7" xfId="0" applyFont="1" applyBorder="1"/>
    <xf numFmtId="0" fontId="18" fillId="0" borderId="14" xfId="0" applyFont="1" applyBorder="1" applyAlignment="1">
      <alignment horizontal="center" vertical="center"/>
    </xf>
    <xf numFmtId="0" fontId="0" fillId="0" borderId="14" xfId="0" applyBorder="1"/>
    <xf numFmtId="0" fontId="32" fillId="3" borderId="25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8" xfId="0" applyFill="1" applyBorder="1"/>
    <xf numFmtId="0" fontId="0" fillId="5" borderId="10" xfId="0" applyFill="1" applyBorder="1"/>
    <xf numFmtId="0" fontId="0" fillId="5" borderId="11" xfId="0" applyFill="1" applyBorder="1"/>
    <xf numFmtId="0" fontId="7" fillId="5" borderId="0" xfId="0" applyFont="1" applyFill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pn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pn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</xdr:colOff>
      <xdr:row>1</xdr:row>
      <xdr:rowOff>13607</xdr:rowOff>
    </xdr:from>
    <xdr:to>
      <xdr:col>3</xdr:col>
      <xdr:colOff>2156732</xdr:colOff>
      <xdr:row>1</xdr:row>
      <xdr:rowOff>2156732</xdr:rowOff>
    </xdr:to>
    <xdr:pic>
      <xdr:nvPicPr>
        <xdr:cNvPr id="2" name="Picture 1" descr="AB_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4178" y="21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</xdr:row>
      <xdr:rowOff>13607</xdr:rowOff>
    </xdr:from>
    <xdr:to>
      <xdr:col>3</xdr:col>
      <xdr:colOff>2156732</xdr:colOff>
      <xdr:row>2</xdr:row>
      <xdr:rowOff>2156732</xdr:rowOff>
    </xdr:to>
    <xdr:pic>
      <xdr:nvPicPr>
        <xdr:cNvPr id="3" name="Picture 2" descr="AC_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4178" y="43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</xdr:row>
      <xdr:rowOff>13607</xdr:rowOff>
    </xdr:from>
    <xdr:to>
      <xdr:col>3</xdr:col>
      <xdr:colOff>2156732</xdr:colOff>
      <xdr:row>3</xdr:row>
      <xdr:rowOff>2156732</xdr:rowOff>
    </xdr:to>
    <xdr:pic>
      <xdr:nvPicPr>
        <xdr:cNvPr id="4" name="Picture 3" descr="AD_2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4178" y="65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</xdr:row>
      <xdr:rowOff>13607</xdr:rowOff>
    </xdr:from>
    <xdr:to>
      <xdr:col>3</xdr:col>
      <xdr:colOff>2156732</xdr:colOff>
      <xdr:row>4</xdr:row>
      <xdr:rowOff>2156732</xdr:rowOff>
    </xdr:to>
    <xdr:pic>
      <xdr:nvPicPr>
        <xdr:cNvPr id="5" name="Picture 4" descr="AE_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74178" y="87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</xdr:row>
      <xdr:rowOff>13607</xdr:rowOff>
    </xdr:from>
    <xdr:to>
      <xdr:col>3</xdr:col>
      <xdr:colOff>2156732</xdr:colOff>
      <xdr:row>5</xdr:row>
      <xdr:rowOff>2156732</xdr:rowOff>
    </xdr:to>
    <xdr:pic>
      <xdr:nvPicPr>
        <xdr:cNvPr id="6" name="Picture 5" descr="AF_3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74178" y="108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</xdr:row>
      <xdr:rowOff>13607</xdr:rowOff>
    </xdr:from>
    <xdr:to>
      <xdr:col>3</xdr:col>
      <xdr:colOff>2154827</xdr:colOff>
      <xdr:row>6</xdr:row>
      <xdr:rowOff>2154827</xdr:rowOff>
    </xdr:to>
    <xdr:pic>
      <xdr:nvPicPr>
        <xdr:cNvPr id="7" name="Picture 6" descr="AG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307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</xdr:row>
      <xdr:rowOff>13607</xdr:rowOff>
    </xdr:from>
    <xdr:to>
      <xdr:col>3</xdr:col>
      <xdr:colOff>2156732</xdr:colOff>
      <xdr:row>7</xdr:row>
      <xdr:rowOff>2156732</xdr:rowOff>
    </xdr:to>
    <xdr:pic>
      <xdr:nvPicPr>
        <xdr:cNvPr id="8" name="Picture 7" descr="AH_0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74178" y="152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</xdr:row>
      <xdr:rowOff>13607</xdr:rowOff>
    </xdr:from>
    <xdr:to>
      <xdr:col>3</xdr:col>
      <xdr:colOff>2156732</xdr:colOff>
      <xdr:row>8</xdr:row>
      <xdr:rowOff>2156732</xdr:rowOff>
    </xdr:to>
    <xdr:pic>
      <xdr:nvPicPr>
        <xdr:cNvPr id="9" name="Picture 8" descr="AJ_1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4178" y="174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</xdr:row>
      <xdr:rowOff>13607</xdr:rowOff>
    </xdr:from>
    <xdr:to>
      <xdr:col>3</xdr:col>
      <xdr:colOff>2156732</xdr:colOff>
      <xdr:row>9</xdr:row>
      <xdr:rowOff>2156732</xdr:rowOff>
    </xdr:to>
    <xdr:pic>
      <xdr:nvPicPr>
        <xdr:cNvPr id="10" name="Picture 9" descr="AK_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74178" y="196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</xdr:row>
      <xdr:rowOff>13607</xdr:rowOff>
    </xdr:from>
    <xdr:to>
      <xdr:col>3</xdr:col>
      <xdr:colOff>2156732</xdr:colOff>
      <xdr:row>10</xdr:row>
      <xdr:rowOff>2156732</xdr:rowOff>
    </xdr:to>
    <xdr:pic>
      <xdr:nvPicPr>
        <xdr:cNvPr id="11" name="Picture 10" descr="AL_0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74178" y="217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</xdr:row>
      <xdr:rowOff>13607</xdr:rowOff>
    </xdr:from>
    <xdr:to>
      <xdr:col>3</xdr:col>
      <xdr:colOff>2156732</xdr:colOff>
      <xdr:row>11</xdr:row>
      <xdr:rowOff>2156732</xdr:rowOff>
    </xdr:to>
    <xdr:pic>
      <xdr:nvPicPr>
        <xdr:cNvPr id="12" name="Picture 11" descr="AM_3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74178" y="239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</xdr:row>
      <xdr:rowOff>13607</xdr:rowOff>
    </xdr:from>
    <xdr:to>
      <xdr:col>3</xdr:col>
      <xdr:colOff>2156732</xdr:colOff>
      <xdr:row>12</xdr:row>
      <xdr:rowOff>2156732</xdr:rowOff>
    </xdr:to>
    <xdr:pic>
      <xdr:nvPicPr>
        <xdr:cNvPr id="13" name="Picture 12" descr="AN_4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74178" y="261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</xdr:row>
      <xdr:rowOff>13607</xdr:rowOff>
    </xdr:from>
    <xdr:to>
      <xdr:col>3</xdr:col>
      <xdr:colOff>2156732</xdr:colOff>
      <xdr:row>13</xdr:row>
      <xdr:rowOff>2156732</xdr:rowOff>
    </xdr:to>
    <xdr:pic>
      <xdr:nvPicPr>
        <xdr:cNvPr id="14" name="Picture 13" descr="AO_4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74178" y="283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</xdr:row>
      <xdr:rowOff>13607</xdr:rowOff>
    </xdr:from>
    <xdr:to>
      <xdr:col>3</xdr:col>
      <xdr:colOff>2154827</xdr:colOff>
      <xdr:row>14</xdr:row>
      <xdr:rowOff>2154827</xdr:rowOff>
    </xdr:to>
    <xdr:pic>
      <xdr:nvPicPr>
        <xdr:cNvPr id="15" name="Picture 14" descr="AP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049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</xdr:row>
      <xdr:rowOff>13607</xdr:rowOff>
    </xdr:from>
    <xdr:to>
      <xdr:col>3</xdr:col>
      <xdr:colOff>2156732</xdr:colOff>
      <xdr:row>15</xdr:row>
      <xdr:rowOff>2156732</xdr:rowOff>
    </xdr:to>
    <xdr:pic>
      <xdr:nvPicPr>
        <xdr:cNvPr id="16" name="Picture 15" descr="AQ_0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74178" y="326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</xdr:row>
      <xdr:rowOff>13607</xdr:rowOff>
    </xdr:from>
    <xdr:to>
      <xdr:col>3</xdr:col>
      <xdr:colOff>2156732</xdr:colOff>
      <xdr:row>16</xdr:row>
      <xdr:rowOff>2156732</xdr:rowOff>
    </xdr:to>
    <xdr:pic>
      <xdr:nvPicPr>
        <xdr:cNvPr id="17" name="Picture 16" descr="AR_3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74178" y="348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</xdr:row>
      <xdr:rowOff>13607</xdr:rowOff>
    </xdr:from>
    <xdr:to>
      <xdr:col>3</xdr:col>
      <xdr:colOff>2154827</xdr:colOff>
      <xdr:row>17</xdr:row>
      <xdr:rowOff>2154827</xdr:rowOff>
    </xdr:to>
    <xdr:pic>
      <xdr:nvPicPr>
        <xdr:cNvPr id="18" name="Picture 17" descr="AS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702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</xdr:row>
      <xdr:rowOff>13607</xdr:rowOff>
    </xdr:from>
    <xdr:to>
      <xdr:col>3</xdr:col>
      <xdr:colOff>2156732</xdr:colOff>
      <xdr:row>18</xdr:row>
      <xdr:rowOff>2156732</xdr:rowOff>
    </xdr:to>
    <xdr:pic>
      <xdr:nvPicPr>
        <xdr:cNvPr id="19" name="Picture 18" descr="AT_2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74178" y="392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</xdr:row>
      <xdr:rowOff>13607</xdr:rowOff>
    </xdr:from>
    <xdr:to>
      <xdr:col>3</xdr:col>
      <xdr:colOff>2156732</xdr:colOff>
      <xdr:row>19</xdr:row>
      <xdr:rowOff>2156732</xdr:rowOff>
    </xdr:to>
    <xdr:pic>
      <xdr:nvPicPr>
        <xdr:cNvPr id="20" name="Picture 19" descr="AW_1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74178" y="413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</xdr:row>
      <xdr:rowOff>13607</xdr:rowOff>
    </xdr:from>
    <xdr:to>
      <xdr:col>3</xdr:col>
      <xdr:colOff>2154827</xdr:colOff>
      <xdr:row>20</xdr:row>
      <xdr:rowOff>2154827</xdr:rowOff>
    </xdr:to>
    <xdr:pic>
      <xdr:nvPicPr>
        <xdr:cNvPr id="21" name="Picture 20" descr="AX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355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</xdr:row>
      <xdr:rowOff>13607</xdr:rowOff>
    </xdr:from>
    <xdr:to>
      <xdr:col>3</xdr:col>
      <xdr:colOff>2154827</xdr:colOff>
      <xdr:row>21</xdr:row>
      <xdr:rowOff>2154827</xdr:rowOff>
    </xdr:to>
    <xdr:pic>
      <xdr:nvPicPr>
        <xdr:cNvPr id="22" name="Picture 21" descr="AY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573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</xdr:row>
      <xdr:rowOff>13607</xdr:rowOff>
    </xdr:from>
    <xdr:to>
      <xdr:col>3</xdr:col>
      <xdr:colOff>2154827</xdr:colOff>
      <xdr:row>22</xdr:row>
      <xdr:rowOff>2154827</xdr:rowOff>
    </xdr:to>
    <xdr:pic>
      <xdr:nvPicPr>
        <xdr:cNvPr id="23" name="Picture 22" descr="AZ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791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</xdr:row>
      <xdr:rowOff>13607</xdr:rowOff>
    </xdr:from>
    <xdr:to>
      <xdr:col>3</xdr:col>
      <xdr:colOff>2156732</xdr:colOff>
      <xdr:row>23</xdr:row>
      <xdr:rowOff>2156732</xdr:rowOff>
    </xdr:to>
    <xdr:pic>
      <xdr:nvPicPr>
        <xdr:cNvPr id="24" name="Picture 23" descr="BA_0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74178" y="500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</xdr:row>
      <xdr:rowOff>13607</xdr:rowOff>
    </xdr:from>
    <xdr:to>
      <xdr:col>3</xdr:col>
      <xdr:colOff>2156732</xdr:colOff>
      <xdr:row>24</xdr:row>
      <xdr:rowOff>2156732</xdr:rowOff>
    </xdr:to>
    <xdr:pic>
      <xdr:nvPicPr>
        <xdr:cNvPr id="25" name="Picture 24" descr="BC_0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74178" y="522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</xdr:row>
      <xdr:rowOff>13607</xdr:rowOff>
    </xdr:from>
    <xdr:to>
      <xdr:col>3</xdr:col>
      <xdr:colOff>2156732</xdr:colOff>
      <xdr:row>25</xdr:row>
      <xdr:rowOff>2156732</xdr:rowOff>
    </xdr:to>
    <xdr:pic>
      <xdr:nvPicPr>
        <xdr:cNvPr id="26" name="Picture 25" descr="BD_0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674178" y="544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</xdr:row>
      <xdr:rowOff>13607</xdr:rowOff>
    </xdr:from>
    <xdr:to>
      <xdr:col>3</xdr:col>
      <xdr:colOff>2156732</xdr:colOff>
      <xdr:row>26</xdr:row>
      <xdr:rowOff>2156732</xdr:rowOff>
    </xdr:to>
    <xdr:pic>
      <xdr:nvPicPr>
        <xdr:cNvPr id="27" name="Picture 26" descr="BE_0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74178" y="566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</xdr:row>
      <xdr:rowOff>13607</xdr:rowOff>
    </xdr:from>
    <xdr:to>
      <xdr:col>3</xdr:col>
      <xdr:colOff>2156732</xdr:colOff>
      <xdr:row>27</xdr:row>
      <xdr:rowOff>2156732</xdr:rowOff>
    </xdr:to>
    <xdr:pic>
      <xdr:nvPicPr>
        <xdr:cNvPr id="28" name="Picture 27" descr="BF_2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674178" y="587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</xdr:row>
      <xdr:rowOff>13607</xdr:rowOff>
    </xdr:from>
    <xdr:to>
      <xdr:col>3</xdr:col>
      <xdr:colOff>2156732</xdr:colOff>
      <xdr:row>28</xdr:row>
      <xdr:rowOff>2156732</xdr:rowOff>
    </xdr:to>
    <xdr:pic>
      <xdr:nvPicPr>
        <xdr:cNvPr id="29" name="Picture 28" descr="BG_4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674178" y="609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</xdr:row>
      <xdr:rowOff>13607</xdr:rowOff>
    </xdr:from>
    <xdr:to>
      <xdr:col>3</xdr:col>
      <xdr:colOff>2156732</xdr:colOff>
      <xdr:row>29</xdr:row>
      <xdr:rowOff>2156732</xdr:rowOff>
    </xdr:to>
    <xdr:pic>
      <xdr:nvPicPr>
        <xdr:cNvPr id="30" name="Picture 29" descr="BH_0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674178" y="631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</xdr:row>
      <xdr:rowOff>13607</xdr:rowOff>
    </xdr:from>
    <xdr:to>
      <xdr:col>3</xdr:col>
      <xdr:colOff>2156732</xdr:colOff>
      <xdr:row>30</xdr:row>
      <xdr:rowOff>2156732</xdr:rowOff>
    </xdr:to>
    <xdr:pic>
      <xdr:nvPicPr>
        <xdr:cNvPr id="31" name="Picture 30" descr="BJ_4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674178" y="653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</xdr:row>
      <xdr:rowOff>13607</xdr:rowOff>
    </xdr:from>
    <xdr:to>
      <xdr:col>3</xdr:col>
      <xdr:colOff>2156732</xdr:colOff>
      <xdr:row>31</xdr:row>
      <xdr:rowOff>2156732</xdr:rowOff>
    </xdr:to>
    <xdr:pic>
      <xdr:nvPicPr>
        <xdr:cNvPr id="32" name="Picture 31" descr="BK_0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674178" y="675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</xdr:row>
      <xdr:rowOff>13607</xdr:rowOff>
    </xdr:from>
    <xdr:to>
      <xdr:col>3</xdr:col>
      <xdr:colOff>2154827</xdr:colOff>
      <xdr:row>32</xdr:row>
      <xdr:rowOff>2154827</xdr:rowOff>
    </xdr:to>
    <xdr:pic>
      <xdr:nvPicPr>
        <xdr:cNvPr id="33" name="Picture 32" descr="BL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968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</xdr:row>
      <xdr:rowOff>13607</xdr:rowOff>
    </xdr:from>
    <xdr:to>
      <xdr:col>3</xdr:col>
      <xdr:colOff>2156732</xdr:colOff>
      <xdr:row>33</xdr:row>
      <xdr:rowOff>2156732</xdr:rowOff>
    </xdr:to>
    <xdr:pic>
      <xdr:nvPicPr>
        <xdr:cNvPr id="34" name="Picture 33" descr="BM_1.jp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74178" y="718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</xdr:row>
      <xdr:rowOff>13607</xdr:rowOff>
    </xdr:from>
    <xdr:to>
      <xdr:col>3</xdr:col>
      <xdr:colOff>2156732</xdr:colOff>
      <xdr:row>34</xdr:row>
      <xdr:rowOff>2156732</xdr:rowOff>
    </xdr:to>
    <xdr:pic>
      <xdr:nvPicPr>
        <xdr:cNvPr id="35" name="Picture 34" descr="BN_3.jpg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74178" y="740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</xdr:row>
      <xdr:rowOff>13607</xdr:rowOff>
    </xdr:from>
    <xdr:to>
      <xdr:col>3</xdr:col>
      <xdr:colOff>2156732</xdr:colOff>
      <xdr:row>35</xdr:row>
      <xdr:rowOff>2156732</xdr:rowOff>
    </xdr:to>
    <xdr:pic>
      <xdr:nvPicPr>
        <xdr:cNvPr id="36" name="Picture 35" descr="BO_3.jpg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74178" y="762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</xdr:row>
      <xdr:rowOff>13607</xdr:rowOff>
    </xdr:from>
    <xdr:to>
      <xdr:col>3</xdr:col>
      <xdr:colOff>2154827</xdr:colOff>
      <xdr:row>36</xdr:row>
      <xdr:rowOff>2154827</xdr:rowOff>
    </xdr:to>
    <xdr:pic>
      <xdr:nvPicPr>
        <xdr:cNvPr id="37" name="Picture 36" descr="BP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83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</xdr:row>
      <xdr:rowOff>13607</xdr:rowOff>
    </xdr:from>
    <xdr:to>
      <xdr:col>3</xdr:col>
      <xdr:colOff>2154827</xdr:colOff>
      <xdr:row>37</xdr:row>
      <xdr:rowOff>2154827</xdr:rowOff>
    </xdr:to>
    <xdr:pic>
      <xdr:nvPicPr>
        <xdr:cNvPr id="38" name="Picture 37" descr="BQ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056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</xdr:row>
      <xdr:rowOff>13607</xdr:rowOff>
    </xdr:from>
    <xdr:to>
      <xdr:col>3</xdr:col>
      <xdr:colOff>2154827</xdr:colOff>
      <xdr:row>38</xdr:row>
      <xdr:rowOff>2154827</xdr:rowOff>
    </xdr:to>
    <xdr:pic>
      <xdr:nvPicPr>
        <xdr:cNvPr id="39" name="Picture 38" descr="BR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274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</xdr:row>
      <xdr:rowOff>13607</xdr:rowOff>
    </xdr:from>
    <xdr:to>
      <xdr:col>3</xdr:col>
      <xdr:colOff>2156732</xdr:colOff>
      <xdr:row>39</xdr:row>
      <xdr:rowOff>2156732</xdr:rowOff>
    </xdr:to>
    <xdr:pic>
      <xdr:nvPicPr>
        <xdr:cNvPr id="40" name="Picture 39" descr="BS_4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674178" y="849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</xdr:row>
      <xdr:rowOff>13607</xdr:rowOff>
    </xdr:from>
    <xdr:to>
      <xdr:col>3</xdr:col>
      <xdr:colOff>2154827</xdr:colOff>
      <xdr:row>40</xdr:row>
      <xdr:rowOff>2154827</xdr:rowOff>
    </xdr:to>
    <xdr:pic>
      <xdr:nvPicPr>
        <xdr:cNvPr id="41" name="Picture 40" descr="BT.jp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709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</xdr:row>
      <xdr:rowOff>13607</xdr:rowOff>
    </xdr:from>
    <xdr:to>
      <xdr:col>3</xdr:col>
      <xdr:colOff>2156732</xdr:colOff>
      <xdr:row>41</xdr:row>
      <xdr:rowOff>2156732</xdr:rowOff>
    </xdr:to>
    <xdr:pic>
      <xdr:nvPicPr>
        <xdr:cNvPr id="42" name="Picture 41" descr="BW_0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674178" y="892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</xdr:row>
      <xdr:rowOff>13607</xdr:rowOff>
    </xdr:from>
    <xdr:to>
      <xdr:col>3</xdr:col>
      <xdr:colOff>2156732</xdr:colOff>
      <xdr:row>42</xdr:row>
      <xdr:rowOff>2156732</xdr:rowOff>
    </xdr:to>
    <xdr:pic>
      <xdr:nvPicPr>
        <xdr:cNvPr id="43" name="Picture 42" descr="BX_0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74178" y="914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</xdr:row>
      <xdr:rowOff>13607</xdr:rowOff>
    </xdr:from>
    <xdr:to>
      <xdr:col>3</xdr:col>
      <xdr:colOff>2156732</xdr:colOff>
      <xdr:row>43</xdr:row>
      <xdr:rowOff>2156732</xdr:rowOff>
    </xdr:to>
    <xdr:pic>
      <xdr:nvPicPr>
        <xdr:cNvPr id="44" name="Picture 43" descr="BY_0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674178" y="936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</xdr:row>
      <xdr:rowOff>13607</xdr:rowOff>
    </xdr:from>
    <xdr:to>
      <xdr:col>3</xdr:col>
      <xdr:colOff>2154827</xdr:colOff>
      <xdr:row>44</xdr:row>
      <xdr:rowOff>2154827</xdr:rowOff>
    </xdr:to>
    <xdr:pic>
      <xdr:nvPicPr>
        <xdr:cNvPr id="45" name="Picture 44" descr="BZ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580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</xdr:row>
      <xdr:rowOff>13607</xdr:rowOff>
    </xdr:from>
    <xdr:to>
      <xdr:col>3</xdr:col>
      <xdr:colOff>2156732</xdr:colOff>
      <xdr:row>45</xdr:row>
      <xdr:rowOff>2156732</xdr:rowOff>
    </xdr:to>
    <xdr:pic>
      <xdr:nvPicPr>
        <xdr:cNvPr id="46" name="Picture 45" descr="CA_0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674178" y="979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</xdr:row>
      <xdr:rowOff>13607</xdr:rowOff>
    </xdr:from>
    <xdr:to>
      <xdr:col>3</xdr:col>
      <xdr:colOff>2156732</xdr:colOff>
      <xdr:row>46</xdr:row>
      <xdr:rowOff>2156732</xdr:rowOff>
    </xdr:to>
    <xdr:pic>
      <xdr:nvPicPr>
        <xdr:cNvPr id="47" name="Picture 46" descr="CB_4.jp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674178" y="1001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</xdr:row>
      <xdr:rowOff>13607</xdr:rowOff>
    </xdr:from>
    <xdr:to>
      <xdr:col>3</xdr:col>
      <xdr:colOff>2156732</xdr:colOff>
      <xdr:row>47</xdr:row>
      <xdr:rowOff>2156732</xdr:rowOff>
    </xdr:to>
    <xdr:pic>
      <xdr:nvPicPr>
        <xdr:cNvPr id="48" name="Picture 47" descr="CD_4.jp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674178" y="1023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</xdr:row>
      <xdr:rowOff>13607</xdr:rowOff>
    </xdr:from>
    <xdr:to>
      <xdr:col>3</xdr:col>
      <xdr:colOff>2156732</xdr:colOff>
      <xdr:row>48</xdr:row>
      <xdr:rowOff>2156732</xdr:rowOff>
    </xdr:to>
    <xdr:pic>
      <xdr:nvPicPr>
        <xdr:cNvPr id="49" name="Picture 48" descr="CE_0.jp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674178" y="1045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</xdr:row>
      <xdr:rowOff>13607</xdr:rowOff>
    </xdr:from>
    <xdr:to>
      <xdr:col>3</xdr:col>
      <xdr:colOff>2156732</xdr:colOff>
      <xdr:row>49</xdr:row>
      <xdr:rowOff>2156732</xdr:rowOff>
    </xdr:to>
    <xdr:pic>
      <xdr:nvPicPr>
        <xdr:cNvPr id="50" name="Picture 49" descr="CF_3.jpg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674178" y="1066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</xdr:row>
      <xdr:rowOff>13607</xdr:rowOff>
    </xdr:from>
    <xdr:to>
      <xdr:col>3</xdr:col>
      <xdr:colOff>2156732</xdr:colOff>
      <xdr:row>50</xdr:row>
      <xdr:rowOff>2156732</xdr:rowOff>
    </xdr:to>
    <xdr:pic>
      <xdr:nvPicPr>
        <xdr:cNvPr id="51" name="Picture 50" descr="CG_1.jpg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74178" y="1088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51</xdr:row>
      <xdr:rowOff>13607</xdr:rowOff>
    </xdr:from>
    <xdr:to>
      <xdr:col>3</xdr:col>
      <xdr:colOff>2154827</xdr:colOff>
      <xdr:row>51</xdr:row>
      <xdr:rowOff>2154827</xdr:rowOff>
    </xdr:to>
    <xdr:pic>
      <xdr:nvPicPr>
        <xdr:cNvPr id="52" name="Picture 51" descr="CH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110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52</xdr:row>
      <xdr:rowOff>13607</xdr:rowOff>
    </xdr:from>
    <xdr:to>
      <xdr:col>3</xdr:col>
      <xdr:colOff>2156732</xdr:colOff>
      <xdr:row>52</xdr:row>
      <xdr:rowOff>2156732</xdr:rowOff>
    </xdr:to>
    <xdr:pic>
      <xdr:nvPicPr>
        <xdr:cNvPr id="53" name="Picture 52" descr="CJ_1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674178" y="1132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53</xdr:row>
      <xdr:rowOff>13607</xdr:rowOff>
    </xdr:from>
    <xdr:to>
      <xdr:col>3</xdr:col>
      <xdr:colOff>2156732</xdr:colOff>
      <xdr:row>53</xdr:row>
      <xdr:rowOff>2156732</xdr:rowOff>
    </xdr:to>
    <xdr:pic>
      <xdr:nvPicPr>
        <xdr:cNvPr id="54" name="Picture 53" descr="CK_0.jpg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674178" y="1154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54</xdr:row>
      <xdr:rowOff>13607</xdr:rowOff>
    </xdr:from>
    <xdr:to>
      <xdr:col>3</xdr:col>
      <xdr:colOff>2156732</xdr:colOff>
      <xdr:row>54</xdr:row>
      <xdr:rowOff>2156732</xdr:rowOff>
    </xdr:to>
    <xdr:pic>
      <xdr:nvPicPr>
        <xdr:cNvPr id="55" name="Picture 54" descr="CL_4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674178" y="1175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55</xdr:row>
      <xdr:rowOff>13607</xdr:rowOff>
    </xdr:from>
    <xdr:to>
      <xdr:col>3</xdr:col>
      <xdr:colOff>2156732</xdr:colOff>
      <xdr:row>55</xdr:row>
      <xdr:rowOff>2156732</xdr:rowOff>
    </xdr:to>
    <xdr:pic>
      <xdr:nvPicPr>
        <xdr:cNvPr id="56" name="Picture 55" descr="CM_1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674178" y="1197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56</xdr:row>
      <xdr:rowOff>13607</xdr:rowOff>
    </xdr:from>
    <xdr:to>
      <xdr:col>3</xdr:col>
      <xdr:colOff>2156732</xdr:colOff>
      <xdr:row>56</xdr:row>
      <xdr:rowOff>2156732</xdr:rowOff>
    </xdr:to>
    <xdr:pic>
      <xdr:nvPicPr>
        <xdr:cNvPr id="57" name="Picture 56" descr="CN_0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674178" y="1219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57</xdr:row>
      <xdr:rowOff>13607</xdr:rowOff>
    </xdr:from>
    <xdr:to>
      <xdr:col>3</xdr:col>
      <xdr:colOff>2156732</xdr:colOff>
      <xdr:row>57</xdr:row>
      <xdr:rowOff>2156732</xdr:rowOff>
    </xdr:to>
    <xdr:pic>
      <xdr:nvPicPr>
        <xdr:cNvPr id="58" name="Picture 57" descr="CO_0.jp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674178" y="1241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58</xdr:row>
      <xdr:rowOff>13607</xdr:rowOff>
    </xdr:from>
    <xdr:to>
      <xdr:col>3</xdr:col>
      <xdr:colOff>2154827</xdr:colOff>
      <xdr:row>58</xdr:row>
      <xdr:rowOff>2154827</xdr:rowOff>
    </xdr:to>
    <xdr:pic>
      <xdr:nvPicPr>
        <xdr:cNvPr id="59" name="Picture 58" descr="CP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2628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59</xdr:row>
      <xdr:rowOff>13607</xdr:rowOff>
    </xdr:from>
    <xdr:to>
      <xdr:col>3</xdr:col>
      <xdr:colOff>2156732</xdr:colOff>
      <xdr:row>59</xdr:row>
      <xdr:rowOff>2156732</xdr:rowOff>
    </xdr:to>
    <xdr:pic>
      <xdr:nvPicPr>
        <xdr:cNvPr id="60" name="Picture 59" descr="CQ_4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674178" y="1284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60</xdr:row>
      <xdr:rowOff>13607</xdr:rowOff>
    </xdr:from>
    <xdr:to>
      <xdr:col>3</xdr:col>
      <xdr:colOff>2156732</xdr:colOff>
      <xdr:row>60</xdr:row>
      <xdr:rowOff>2156732</xdr:rowOff>
    </xdr:to>
    <xdr:pic>
      <xdr:nvPicPr>
        <xdr:cNvPr id="61" name="Picture 60" descr="CR_2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674178" y="1306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61</xdr:row>
      <xdr:rowOff>13607</xdr:rowOff>
    </xdr:from>
    <xdr:to>
      <xdr:col>3</xdr:col>
      <xdr:colOff>2156732</xdr:colOff>
      <xdr:row>61</xdr:row>
      <xdr:rowOff>2156732</xdr:rowOff>
    </xdr:to>
    <xdr:pic>
      <xdr:nvPicPr>
        <xdr:cNvPr id="62" name="Picture 61" descr="CS_1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674178" y="1328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62</xdr:row>
      <xdr:rowOff>13607</xdr:rowOff>
    </xdr:from>
    <xdr:to>
      <xdr:col>3</xdr:col>
      <xdr:colOff>2156732</xdr:colOff>
      <xdr:row>62</xdr:row>
      <xdr:rowOff>2156732</xdr:rowOff>
    </xdr:to>
    <xdr:pic>
      <xdr:nvPicPr>
        <xdr:cNvPr id="63" name="Picture 62" descr="CT_3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674178" y="1349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63</xdr:row>
      <xdr:rowOff>13607</xdr:rowOff>
    </xdr:from>
    <xdr:to>
      <xdr:col>3</xdr:col>
      <xdr:colOff>2156732</xdr:colOff>
      <xdr:row>63</xdr:row>
      <xdr:rowOff>2156732</xdr:rowOff>
    </xdr:to>
    <xdr:pic>
      <xdr:nvPicPr>
        <xdr:cNvPr id="64" name="Picture 63" descr="CW_0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674178" y="1371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64</xdr:row>
      <xdr:rowOff>13607</xdr:rowOff>
    </xdr:from>
    <xdr:to>
      <xdr:col>3</xdr:col>
      <xdr:colOff>2154827</xdr:colOff>
      <xdr:row>64</xdr:row>
      <xdr:rowOff>2154827</xdr:rowOff>
    </xdr:to>
    <xdr:pic>
      <xdr:nvPicPr>
        <xdr:cNvPr id="65" name="Picture 64" descr="CX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3935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65</xdr:row>
      <xdr:rowOff>13607</xdr:rowOff>
    </xdr:from>
    <xdr:to>
      <xdr:col>3</xdr:col>
      <xdr:colOff>2156732</xdr:colOff>
      <xdr:row>65</xdr:row>
      <xdr:rowOff>2156732</xdr:rowOff>
    </xdr:to>
    <xdr:pic>
      <xdr:nvPicPr>
        <xdr:cNvPr id="66" name="Picture 65" descr="CY_0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74178" y="1415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66</xdr:row>
      <xdr:rowOff>13607</xdr:rowOff>
    </xdr:from>
    <xdr:to>
      <xdr:col>3</xdr:col>
      <xdr:colOff>2156732</xdr:colOff>
      <xdr:row>66</xdr:row>
      <xdr:rowOff>2156732</xdr:rowOff>
    </xdr:to>
    <xdr:pic>
      <xdr:nvPicPr>
        <xdr:cNvPr id="67" name="Picture 66" descr="CZ_3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674178" y="1437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67</xdr:row>
      <xdr:rowOff>13607</xdr:rowOff>
    </xdr:from>
    <xdr:to>
      <xdr:col>3</xdr:col>
      <xdr:colOff>2156732</xdr:colOff>
      <xdr:row>67</xdr:row>
      <xdr:rowOff>2156732</xdr:rowOff>
    </xdr:to>
    <xdr:pic>
      <xdr:nvPicPr>
        <xdr:cNvPr id="68" name="Picture 67" descr="DA_0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674178" y="1458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68</xdr:row>
      <xdr:rowOff>13607</xdr:rowOff>
    </xdr:from>
    <xdr:to>
      <xdr:col>3</xdr:col>
      <xdr:colOff>2154827</xdr:colOff>
      <xdr:row>68</xdr:row>
      <xdr:rowOff>2154827</xdr:rowOff>
    </xdr:to>
    <xdr:pic>
      <xdr:nvPicPr>
        <xdr:cNvPr id="69" name="Picture 68" descr="DB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4805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69</xdr:row>
      <xdr:rowOff>13607</xdr:rowOff>
    </xdr:from>
    <xdr:to>
      <xdr:col>3</xdr:col>
      <xdr:colOff>2156732</xdr:colOff>
      <xdr:row>69</xdr:row>
      <xdr:rowOff>2156732</xdr:rowOff>
    </xdr:to>
    <xdr:pic>
      <xdr:nvPicPr>
        <xdr:cNvPr id="70" name="Picture 69" descr="DC_3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674178" y="1502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70</xdr:row>
      <xdr:rowOff>13607</xdr:rowOff>
    </xdr:from>
    <xdr:to>
      <xdr:col>3</xdr:col>
      <xdr:colOff>2156732</xdr:colOff>
      <xdr:row>70</xdr:row>
      <xdr:rowOff>2156732</xdr:rowOff>
    </xdr:to>
    <xdr:pic>
      <xdr:nvPicPr>
        <xdr:cNvPr id="71" name="Picture 70" descr="DE_0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674178" y="1524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71</xdr:row>
      <xdr:rowOff>13607</xdr:rowOff>
    </xdr:from>
    <xdr:to>
      <xdr:col>3</xdr:col>
      <xdr:colOff>2154827</xdr:colOff>
      <xdr:row>71</xdr:row>
      <xdr:rowOff>2154827</xdr:rowOff>
    </xdr:to>
    <xdr:pic>
      <xdr:nvPicPr>
        <xdr:cNvPr id="72" name="Picture 71" descr="DF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545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72</xdr:row>
      <xdr:rowOff>13607</xdr:rowOff>
    </xdr:from>
    <xdr:to>
      <xdr:col>3</xdr:col>
      <xdr:colOff>2156732</xdr:colOff>
      <xdr:row>72</xdr:row>
      <xdr:rowOff>2156732</xdr:rowOff>
    </xdr:to>
    <xdr:pic>
      <xdr:nvPicPr>
        <xdr:cNvPr id="73" name="Picture 72" descr="DG_0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674178" y="1567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73</xdr:row>
      <xdr:rowOff>13607</xdr:rowOff>
    </xdr:from>
    <xdr:to>
      <xdr:col>3</xdr:col>
      <xdr:colOff>2156732</xdr:colOff>
      <xdr:row>73</xdr:row>
      <xdr:rowOff>2156732</xdr:rowOff>
    </xdr:to>
    <xdr:pic>
      <xdr:nvPicPr>
        <xdr:cNvPr id="74" name="Picture 73" descr="DH_0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674178" y="1589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74</xdr:row>
      <xdr:rowOff>13607</xdr:rowOff>
    </xdr:from>
    <xdr:to>
      <xdr:col>3</xdr:col>
      <xdr:colOff>2156732</xdr:colOff>
      <xdr:row>74</xdr:row>
      <xdr:rowOff>2156732</xdr:rowOff>
    </xdr:to>
    <xdr:pic>
      <xdr:nvPicPr>
        <xdr:cNvPr id="75" name="Picture 74" descr="DJ_1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674178" y="1611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75</xdr:row>
      <xdr:rowOff>13607</xdr:rowOff>
    </xdr:from>
    <xdr:to>
      <xdr:col>3</xdr:col>
      <xdr:colOff>2156732</xdr:colOff>
      <xdr:row>75</xdr:row>
      <xdr:rowOff>2156732</xdr:rowOff>
    </xdr:to>
    <xdr:pic>
      <xdr:nvPicPr>
        <xdr:cNvPr id="76" name="Picture 75" descr="DK_3.jp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674178" y="1632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76</xdr:row>
      <xdr:rowOff>13607</xdr:rowOff>
    </xdr:from>
    <xdr:to>
      <xdr:col>3</xdr:col>
      <xdr:colOff>2156732</xdr:colOff>
      <xdr:row>76</xdr:row>
      <xdr:rowOff>2156732</xdr:rowOff>
    </xdr:to>
    <xdr:pic>
      <xdr:nvPicPr>
        <xdr:cNvPr id="77" name="Picture 76" descr="DL_0.jp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674178" y="1654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77</xdr:row>
      <xdr:rowOff>13607</xdr:rowOff>
    </xdr:from>
    <xdr:to>
      <xdr:col>3</xdr:col>
      <xdr:colOff>2156732</xdr:colOff>
      <xdr:row>77</xdr:row>
      <xdr:rowOff>2156732</xdr:rowOff>
    </xdr:to>
    <xdr:pic>
      <xdr:nvPicPr>
        <xdr:cNvPr id="78" name="Picture 77" descr="DM_4.jp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674178" y="1676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78</xdr:row>
      <xdr:rowOff>13607</xdr:rowOff>
    </xdr:from>
    <xdr:to>
      <xdr:col>3</xdr:col>
      <xdr:colOff>2156732</xdr:colOff>
      <xdr:row>78</xdr:row>
      <xdr:rowOff>2156732</xdr:rowOff>
    </xdr:to>
    <xdr:pic>
      <xdr:nvPicPr>
        <xdr:cNvPr id="79" name="Picture 78" descr="DN_2.jp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674178" y="1698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79</xdr:row>
      <xdr:rowOff>13607</xdr:rowOff>
    </xdr:from>
    <xdr:to>
      <xdr:col>3</xdr:col>
      <xdr:colOff>2154827</xdr:colOff>
      <xdr:row>79</xdr:row>
      <xdr:rowOff>2154827</xdr:rowOff>
    </xdr:to>
    <xdr:pic>
      <xdr:nvPicPr>
        <xdr:cNvPr id="80" name="Picture 79" descr="DO.jp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7200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80</xdr:row>
      <xdr:rowOff>13607</xdr:rowOff>
    </xdr:from>
    <xdr:to>
      <xdr:col>3</xdr:col>
      <xdr:colOff>2156732</xdr:colOff>
      <xdr:row>80</xdr:row>
      <xdr:rowOff>2156732</xdr:rowOff>
    </xdr:to>
    <xdr:pic>
      <xdr:nvPicPr>
        <xdr:cNvPr id="81" name="Picture 80" descr="DP_4.jpg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674178" y="1741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81</xdr:row>
      <xdr:rowOff>13607</xdr:rowOff>
    </xdr:from>
    <xdr:to>
      <xdr:col>3</xdr:col>
      <xdr:colOff>2156732</xdr:colOff>
      <xdr:row>81</xdr:row>
      <xdr:rowOff>2156732</xdr:rowOff>
    </xdr:to>
    <xdr:pic>
      <xdr:nvPicPr>
        <xdr:cNvPr id="82" name="Picture 81" descr="DQ_2.jp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674178" y="1763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82</xdr:row>
      <xdr:rowOff>13607</xdr:rowOff>
    </xdr:from>
    <xdr:to>
      <xdr:col>3</xdr:col>
      <xdr:colOff>2156732</xdr:colOff>
      <xdr:row>82</xdr:row>
      <xdr:rowOff>2156732</xdr:rowOff>
    </xdr:to>
    <xdr:pic>
      <xdr:nvPicPr>
        <xdr:cNvPr id="83" name="Picture 82" descr="DR_1.jpg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674178" y="1785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83</xdr:row>
      <xdr:rowOff>13607</xdr:rowOff>
    </xdr:from>
    <xdr:to>
      <xdr:col>3</xdr:col>
      <xdr:colOff>2156732</xdr:colOff>
      <xdr:row>83</xdr:row>
      <xdr:rowOff>2156732</xdr:rowOff>
    </xdr:to>
    <xdr:pic>
      <xdr:nvPicPr>
        <xdr:cNvPr id="84" name="Picture 83" descr="DS_3.jp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674178" y="1807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84</xdr:row>
      <xdr:rowOff>13607</xdr:rowOff>
    </xdr:from>
    <xdr:to>
      <xdr:col>3</xdr:col>
      <xdr:colOff>2156732</xdr:colOff>
      <xdr:row>84</xdr:row>
      <xdr:rowOff>2156732</xdr:rowOff>
    </xdr:to>
    <xdr:pic>
      <xdr:nvPicPr>
        <xdr:cNvPr id="85" name="Picture 84" descr="DT_0.jp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674178" y="1828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85</xdr:row>
      <xdr:rowOff>13607</xdr:rowOff>
    </xdr:from>
    <xdr:to>
      <xdr:col>3</xdr:col>
      <xdr:colOff>2156732</xdr:colOff>
      <xdr:row>85</xdr:row>
      <xdr:rowOff>2156732</xdr:rowOff>
    </xdr:to>
    <xdr:pic>
      <xdr:nvPicPr>
        <xdr:cNvPr id="86" name="Picture 85" descr="DW_0.jp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674178" y="1850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86</xdr:row>
      <xdr:rowOff>13607</xdr:rowOff>
    </xdr:from>
    <xdr:to>
      <xdr:col>3</xdr:col>
      <xdr:colOff>2156732</xdr:colOff>
      <xdr:row>86</xdr:row>
      <xdr:rowOff>2156732</xdr:rowOff>
    </xdr:to>
    <xdr:pic>
      <xdr:nvPicPr>
        <xdr:cNvPr id="87" name="Picture 86" descr="DX_1.jpg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674178" y="1872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87</xdr:row>
      <xdr:rowOff>13607</xdr:rowOff>
    </xdr:from>
    <xdr:to>
      <xdr:col>3</xdr:col>
      <xdr:colOff>2154827</xdr:colOff>
      <xdr:row>87</xdr:row>
      <xdr:rowOff>2154827</xdr:rowOff>
    </xdr:to>
    <xdr:pic>
      <xdr:nvPicPr>
        <xdr:cNvPr id="88" name="Picture 87" descr="DY.jp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8942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88</xdr:row>
      <xdr:rowOff>13607</xdr:rowOff>
    </xdr:from>
    <xdr:to>
      <xdr:col>3</xdr:col>
      <xdr:colOff>2156732</xdr:colOff>
      <xdr:row>88</xdr:row>
      <xdr:rowOff>2156732</xdr:rowOff>
    </xdr:to>
    <xdr:pic>
      <xdr:nvPicPr>
        <xdr:cNvPr id="89" name="Picture 88" descr="DZ_1.jp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674178" y="1916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89</xdr:row>
      <xdr:rowOff>13607</xdr:rowOff>
    </xdr:from>
    <xdr:to>
      <xdr:col>3</xdr:col>
      <xdr:colOff>2156732</xdr:colOff>
      <xdr:row>89</xdr:row>
      <xdr:rowOff>2156732</xdr:rowOff>
    </xdr:to>
    <xdr:pic>
      <xdr:nvPicPr>
        <xdr:cNvPr id="90" name="Picture 89" descr="EA_1.jpg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674178" y="1937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90</xdr:row>
      <xdr:rowOff>13607</xdr:rowOff>
    </xdr:from>
    <xdr:to>
      <xdr:col>3</xdr:col>
      <xdr:colOff>2156732</xdr:colOff>
      <xdr:row>90</xdr:row>
      <xdr:rowOff>2156732</xdr:rowOff>
    </xdr:to>
    <xdr:pic>
      <xdr:nvPicPr>
        <xdr:cNvPr id="91" name="Picture 90" descr="EB_4.jpg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674178" y="1959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91</xdr:row>
      <xdr:rowOff>13607</xdr:rowOff>
    </xdr:from>
    <xdr:to>
      <xdr:col>3</xdr:col>
      <xdr:colOff>2156732</xdr:colOff>
      <xdr:row>91</xdr:row>
      <xdr:rowOff>2156732</xdr:rowOff>
    </xdr:to>
    <xdr:pic>
      <xdr:nvPicPr>
        <xdr:cNvPr id="92" name="Picture 91" descr="EC_3.jp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674178" y="1981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92</xdr:row>
      <xdr:rowOff>13607</xdr:rowOff>
    </xdr:from>
    <xdr:to>
      <xdr:col>3</xdr:col>
      <xdr:colOff>2156732</xdr:colOff>
      <xdr:row>92</xdr:row>
      <xdr:rowOff>2156732</xdr:rowOff>
    </xdr:to>
    <xdr:pic>
      <xdr:nvPicPr>
        <xdr:cNvPr id="93" name="Picture 92" descr="ED_0.jpg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674178" y="2003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93</xdr:row>
      <xdr:rowOff>13607</xdr:rowOff>
    </xdr:from>
    <xdr:to>
      <xdr:col>3</xdr:col>
      <xdr:colOff>2156732</xdr:colOff>
      <xdr:row>93</xdr:row>
      <xdr:rowOff>2156732</xdr:rowOff>
    </xdr:to>
    <xdr:pic>
      <xdr:nvPicPr>
        <xdr:cNvPr id="94" name="Picture 93" descr="EF_0.jpg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674178" y="2024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94</xdr:row>
      <xdr:rowOff>13607</xdr:rowOff>
    </xdr:from>
    <xdr:to>
      <xdr:col>3</xdr:col>
      <xdr:colOff>2156732</xdr:colOff>
      <xdr:row>94</xdr:row>
      <xdr:rowOff>2156732</xdr:rowOff>
    </xdr:to>
    <xdr:pic>
      <xdr:nvPicPr>
        <xdr:cNvPr id="95" name="Picture 94" descr="EG_0.jpg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674178" y="2046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95</xdr:row>
      <xdr:rowOff>13607</xdr:rowOff>
    </xdr:from>
    <xdr:to>
      <xdr:col>3</xdr:col>
      <xdr:colOff>2156732</xdr:colOff>
      <xdr:row>95</xdr:row>
      <xdr:rowOff>2156732</xdr:rowOff>
    </xdr:to>
    <xdr:pic>
      <xdr:nvPicPr>
        <xdr:cNvPr id="96" name="Picture 95" descr="EH_1.jpg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674178" y="2068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96</xdr:row>
      <xdr:rowOff>13607</xdr:rowOff>
    </xdr:from>
    <xdr:to>
      <xdr:col>3</xdr:col>
      <xdr:colOff>2156732</xdr:colOff>
      <xdr:row>96</xdr:row>
      <xdr:rowOff>2156732</xdr:rowOff>
    </xdr:to>
    <xdr:pic>
      <xdr:nvPicPr>
        <xdr:cNvPr id="97" name="Picture 96" descr="EJ_0.jpg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674178" y="2090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97</xdr:row>
      <xdr:rowOff>13607</xdr:rowOff>
    </xdr:from>
    <xdr:to>
      <xdr:col>3</xdr:col>
      <xdr:colOff>2154827</xdr:colOff>
      <xdr:row>97</xdr:row>
      <xdr:rowOff>2150553</xdr:rowOff>
    </xdr:to>
    <xdr:pic>
      <xdr:nvPicPr>
        <xdr:cNvPr id="98" name="Picture 97" descr="EK.jpg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11196464"/>
          <a:ext cx="2141220" cy="213694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98</xdr:row>
      <xdr:rowOff>13607</xdr:rowOff>
    </xdr:from>
    <xdr:to>
      <xdr:col>3</xdr:col>
      <xdr:colOff>2154827</xdr:colOff>
      <xdr:row>98</xdr:row>
      <xdr:rowOff>2150553</xdr:rowOff>
    </xdr:to>
    <xdr:pic>
      <xdr:nvPicPr>
        <xdr:cNvPr id="99" name="Picture 98" descr="EL.jpg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13373607"/>
          <a:ext cx="2141220" cy="213694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99</xdr:row>
      <xdr:rowOff>13607</xdr:rowOff>
    </xdr:from>
    <xdr:to>
      <xdr:col>3</xdr:col>
      <xdr:colOff>2156732</xdr:colOff>
      <xdr:row>99</xdr:row>
      <xdr:rowOff>2156732</xdr:rowOff>
    </xdr:to>
    <xdr:pic>
      <xdr:nvPicPr>
        <xdr:cNvPr id="100" name="Picture 99" descr="EM_0.jpg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674178" y="2155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100</xdr:row>
      <xdr:rowOff>13607</xdr:rowOff>
    </xdr:from>
    <xdr:to>
      <xdr:col>3</xdr:col>
      <xdr:colOff>2156732</xdr:colOff>
      <xdr:row>100</xdr:row>
      <xdr:rowOff>2156732</xdr:rowOff>
    </xdr:to>
    <xdr:pic>
      <xdr:nvPicPr>
        <xdr:cNvPr id="101" name="Picture 100" descr="EN_4.jpg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674178" y="2177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101</xdr:row>
      <xdr:rowOff>13607</xdr:rowOff>
    </xdr:from>
    <xdr:to>
      <xdr:col>3</xdr:col>
      <xdr:colOff>2156732</xdr:colOff>
      <xdr:row>101</xdr:row>
      <xdr:rowOff>2156732</xdr:rowOff>
    </xdr:to>
    <xdr:pic>
      <xdr:nvPicPr>
        <xdr:cNvPr id="102" name="Picture 101" descr="EO_0.jpg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674178" y="2199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102</xdr:row>
      <xdr:rowOff>13607</xdr:rowOff>
    </xdr:from>
    <xdr:to>
      <xdr:col>3</xdr:col>
      <xdr:colOff>2154827</xdr:colOff>
      <xdr:row>102</xdr:row>
      <xdr:rowOff>2150553</xdr:rowOff>
    </xdr:to>
    <xdr:pic>
      <xdr:nvPicPr>
        <xdr:cNvPr id="103" name="Picture 102" descr="EP.jpg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22082178"/>
          <a:ext cx="2141220" cy="213694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103</xdr:row>
      <xdr:rowOff>13607</xdr:rowOff>
    </xdr:from>
    <xdr:to>
      <xdr:col>3</xdr:col>
      <xdr:colOff>2156732</xdr:colOff>
      <xdr:row>103</xdr:row>
      <xdr:rowOff>2156732</xdr:rowOff>
    </xdr:to>
    <xdr:pic>
      <xdr:nvPicPr>
        <xdr:cNvPr id="104" name="Picture 103" descr="EQ_2.jpg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674178" y="2242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104</xdr:row>
      <xdr:rowOff>13607</xdr:rowOff>
    </xdr:from>
    <xdr:to>
      <xdr:col>3</xdr:col>
      <xdr:colOff>2156732</xdr:colOff>
      <xdr:row>104</xdr:row>
      <xdr:rowOff>2156732</xdr:rowOff>
    </xdr:to>
    <xdr:pic>
      <xdr:nvPicPr>
        <xdr:cNvPr id="105" name="Picture 104" descr="ER_3.jpg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674178" y="2264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105</xdr:row>
      <xdr:rowOff>13607</xdr:rowOff>
    </xdr:from>
    <xdr:to>
      <xdr:col>3</xdr:col>
      <xdr:colOff>2156732</xdr:colOff>
      <xdr:row>105</xdr:row>
      <xdr:rowOff>2156732</xdr:rowOff>
    </xdr:to>
    <xdr:pic>
      <xdr:nvPicPr>
        <xdr:cNvPr id="106" name="Picture 105" descr="ES_0.jpg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674178" y="2286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106</xdr:row>
      <xdr:rowOff>13607</xdr:rowOff>
    </xdr:from>
    <xdr:to>
      <xdr:col>3</xdr:col>
      <xdr:colOff>2156732</xdr:colOff>
      <xdr:row>106</xdr:row>
      <xdr:rowOff>2156732</xdr:rowOff>
    </xdr:to>
    <xdr:pic>
      <xdr:nvPicPr>
        <xdr:cNvPr id="107" name="Picture 106" descr="ET_0.jpg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674178" y="2307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107</xdr:row>
      <xdr:rowOff>13607</xdr:rowOff>
    </xdr:from>
    <xdr:to>
      <xdr:col>3</xdr:col>
      <xdr:colOff>2156732</xdr:colOff>
      <xdr:row>107</xdr:row>
      <xdr:rowOff>2156732</xdr:rowOff>
    </xdr:to>
    <xdr:pic>
      <xdr:nvPicPr>
        <xdr:cNvPr id="108" name="Picture 107" descr="EW_0.jpg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674178" y="2329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108</xdr:row>
      <xdr:rowOff>13607</xdr:rowOff>
    </xdr:from>
    <xdr:to>
      <xdr:col>3</xdr:col>
      <xdr:colOff>2154827</xdr:colOff>
      <xdr:row>108</xdr:row>
      <xdr:rowOff>2150553</xdr:rowOff>
    </xdr:to>
    <xdr:pic>
      <xdr:nvPicPr>
        <xdr:cNvPr id="109" name="Picture 108" descr="EX.jpg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35145036"/>
          <a:ext cx="2141220" cy="213694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109</xdr:row>
      <xdr:rowOff>13607</xdr:rowOff>
    </xdr:from>
    <xdr:to>
      <xdr:col>3</xdr:col>
      <xdr:colOff>2156732</xdr:colOff>
      <xdr:row>109</xdr:row>
      <xdr:rowOff>2156732</xdr:rowOff>
    </xdr:to>
    <xdr:pic>
      <xdr:nvPicPr>
        <xdr:cNvPr id="110" name="Picture 109" descr="EY_3.jpg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674178" y="2373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110</xdr:row>
      <xdr:rowOff>13607</xdr:rowOff>
    </xdr:from>
    <xdr:to>
      <xdr:col>3</xdr:col>
      <xdr:colOff>2154827</xdr:colOff>
      <xdr:row>110</xdr:row>
      <xdr:rowOff>2154827</xdr:rowOff>
    </xdr:to>
    <xdr:pic>
      <xdr:nvPicPr>
        <xdr:cNvPr id="111" name="Picture 110" descr="EZ.jpg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3949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111</xdr:row>
      <xdr:rowOff>13607</xdr:rowOff>
    </xdr:from>
    <xdr:to>
      <xdr:col>3</xdr:col>
      <xdr:colOff>2156732</xdr:colOff>
      <xdr:row>111</xdr:row>
      <xdr:rowOff>2156732</xdr:rowOff>
    </xdr:to>
    <xdr:pic>
      <xdr:nvPicPr>
        <xdr:cNvPr id="112" name="Picture 111" descr="FA_0.jpg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674178" y="2416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112</xdr:row>
      <xdr:rowOff>13607</xdr:rowOff>
    </xdr:from>
    <xdr:to>
      <xdr:col>3</xdr:col>
      <xdr:colOff>2154827</xdr:colOff>
      <xdr:row>112</xdr:row>
      <xdr:rowOff>2154827</xdr:rowOff>
    </xdr:to>
    <xdr:pic>
      <xdr:nvPicPr>
        <xdr:cNvPr id="113" name="Picture 112" descr="FB.jpg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438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113</xdr:row>
      <xdr:rowOff>13607</xdr:rowOff>
    </xdr:from>
    <xdr:to>
      <xdr:col>3</xdr:col>
      <xdr:colOff>2156732</xdr:colOff>
      <xdr:row>113</xdr:row>
      <xdr:rowOff>2156732</xdr:rowOff>
    </xdr:to>
    <xdr:pic>
      <xdr:nvPicPr>
        <xdr:cNvPr id="114" name="Picture 113" descr="FC_0.jpg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674178" y="2460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114</xdr:row>
      <xdr:rowOff>13607</xdr:rowOff>
    </xdr:from>
    <xdr:to>
      <xdr:col>3</xdr:col>
      <xdr:colOff>2156732</xdr:colOff>
      <xdr:row>114</xdr:row>
      <xdr:rowOff>2156732</xdr:rowOff>
    </xdr:to>
    <xdr:pic>
      <xdr:nvPicPr>
        <xdr:cNvPr id="115" name="Picture 114" descr="FD_0.jpg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674178" y="2482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115</xdr:row>
      <xdr:rowOff>13607</xdr:rowOff>
    </xdr:from>
    <xdr:to>
      <xdr:col>3</xdr:col>
      <xdr:colOff>2156732</xdr:colOff>
      <xdr:row>115</xdr:row>
      <xdr:rowOff>2156732</xdr:rowOff>
    </xdr:to>
    <xdr:pic>
      <xdr:nvPicPr>
        <xdr:cNvPr id="116" name="Picture 115" descr="FE_0.jpg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674178" y="2503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116</xdr:row>
      <xdr:rowOff>13607</xdr:rowOff>
    </xdr:from>
    <xdr:to>
      <xdr:col>3</xdr:col>
      <xdr:colOff>2156732</xdr:colOff>
      <xdr:row>116</xdr:row>
      <xdr:rowOff>2156732</xdr:rowOff>
    </xdr:to>
    <xdr:pic>
      <xdr:nvPicPr>
        <xdr:cNvPr id="117" name="Picture 116" descr="FG_3.jpg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674178" y="2525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117</xdr:row>
      <xdr:rowOff>13607</xdr:rowOff>
    </xdr:from>
    <xdr:to>
      <xdr:col>3</xdr:col>
      <xdr:colOff>2156732</xdr:colOff>
      <xdr:row>117</xdr:row>
      <xdr:rowOff>2156732</xdr:rowOff>
    </xdr:to>
    <xdr:pic>
      <xdr:nvPicPr>
        <xdr:cNvPr id="118" name="Picture 117" descr="FH_3.jpg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674178" y="2547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118</xdr:row>
      <xdr:rowOff>13607</xdr:rowOff>
    </xdr:from>
    <xdr:to>
      <xdr:col>3</xdr:col>
      <xdr:colOff>2156732</xdr:colOff>
      <xdr:row>118</xdr:row>
      <xdr:rowOff>2156732</xdr:rowOff>
    </xdr:to>
    <xdr:pic>
      <xdr:nvPicPr>
        <xdr:cNvPr id="119" name="Picture 118" descr="FJ_3.jpg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674178" y="2569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119</xdr:row>
      <xdr:rowOff>13607</xdr:rowOff>
    </xdr:from>
    <xdr:to>
      <xdr:col>3</xdr:col>
      <xdr:colOff>2156732</xdr:colOff>
      <xdr:row>119</xdr:row>
      <xdr:rowOff>2156732</xdr:rowOff>
    </xdr:to>
    <xdr:pic>
      <xdr:nvPicPr>
        <xdr:cNvPr id="120" name="Picture 119" descr="FK_0.jpg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674178" y="2590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120</xdr:row>
      <xdr:rowOff>13607</xdr:rowOff>
    </xdr:from>
    <xdr:to>
      <xdr:col>3</xdr:col>
      <xdr:colOff>2156732</xdr:colOff>
      <xdr:row>120</xdr:row>
      <xdr:rowOff>2156732</xdr:rowOff>
    </xdr:to>
    <xdr:pic>
      <xdr:nvPicPr>
        <xdr:cNvPr id="121" name="Picture 120" descr="FL_0.jpg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674178" y="2612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121</xdr:row>
      <xdr:rowOff>13607</xdr:rowOff>
    </xdr:from>
    <xdr:to>
      <xdr:col>3</xdr:col>
      <xdr:colOff>2156732</xdr:colOff>
      <xdr:row>121</xdr:row>
      <xdr:rowOff>2156732</xdr:rowOff>
    </xdr:to>
    <xdr:pic>
      <xdr:nvPicPr>
        <xdr:cNvPr id="122" name="Picture 121" descr="FM_0.jpg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674178" y="2634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122</xdr:row>
      <xdr:rowOff>13607</xdr:rowOff>
    </xdr:from>
    <xdr:to>
      <xdr:col>3</xdr:col>
      <xdr:colOff>2156732</xdr:colOff>
      <xdr:row>122</xdr:row>
      <xdr:rowOff>2156732</xdr:rowOff>
    </xdr:to>
    <xdr:pic>
      <xdr:nvPicPr>
        <xdr:cNvPr id="123" name="Picture 122" descr="FN_3.jpg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74178" y="2656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123</xdr:row>
      <xdr:rowOff>13607</xdr:rowOff>
    </xdr:from>
    <xdr:to>
      <xdr:col>3</xdr:col>
      <xdr:colOff>2156732</xdr:colOff>
      <xdr:row>123</xdr:row>
      <xdr:rowOff>2156732</xdr:rowOff>
    </xdr:to>
    <xdr:pic>
      <xdr:nvPicPr>
        <xdr:cNvPr id="124" name="Picture 123" descr="FO_3.jpg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674178" y="2678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124</xdr:row>
      <xdr:rowOff>13607</xdr:rowOff>
    </xdr:from>
    <xdr:to>
      <xdr:col>3</xdr:col>
      <xdr:colOff>2156732</xdr:colOff>
      <xdr:row>124</xdr:row>
      <xdr:rowOff>2156732</xdr:rowOff>
    </xdr:to>
    <xdr:pic>
      <xdr:nvPicPr>
        <xdr:cNvPr id="125" name="Picture 124" descr="FP_2.jpg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5674178" y="2699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125</xdr:row>
      <xdr:rowOff>13607</xdr:rowOff>
    </xdr:from>
    <xdr:to>
      <xdr:col>3</xdr:col>
      <xdr:colOff>2156732</xdr:colOff>
      <xdr:row>125</xdr:row>
      <xdr:rowOff>2156732</xdr:rowOff>
    </xdr:to>
    <xdr:pic>
      <xdr:nvPicPr>
        <xdr:cNvPr id="126" name="Picture 125" descr="FQ_0.jpg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674178" y="2721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126</xdr:row>
      <xdr:rowOff>13607</xdr:rowOff>
    </xdr:from>
    <xdr:to>
      <xdr:col>3</xdr:col>
      <xdr:colOff>2156732</xdr:colOff>
      <xdr:row>126</xdr:row>
      <xdr:rowOff>2156732</xdr:rowOff>
    </xdr:to>
    <xdr:pic>
      <xdr:nvPicPr>
        <xdr:cNvPr id="127" name="Picture 126" descr="FR_4.jpg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674178" y="2743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127</xdr:row>
      <xdr:rowOff>13607</xdr:rowOff>
    </xdr:from>
    <xdr:to>
      <xdr:col>3</xdr:col>
      <xdr:colOff>2154827</xdr:colOff>
      <xdr:row>127</xdr:row>
      <xdr:rowOff>2154827</xdr:rowOff>
    </xdr:to>
    <xdr:pic>
      <xdr:nvPicPr>
        <xdr:cNvPr id="128" name="Picture 127" descr="FS.jpg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27651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128</xdr:row>
      <xdr:rowOff>13607</xdr:rowOff>
    </xdr:from>
    <xdr:to>
      <xdr:col>3</xdr:col>
      <xdr:colOff>2156732</xdr:colOff>
      <xdr:row>128</xdr:row>
      <xdr:rowOff>2156732</xdr:rowOff>
    </xdr:to>
    <xdr:pic>
      <xdr:nvPicPr>
        <xdr:cNvPr id="129" name="Picture 128" descr="FT_3.jpg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674178" y="2786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129</xdr:row>
      <xdr:rowOff>13607</xdr:rowOff>
    </xdr:from>
    <xdr:to>
      <xdr:col>3</xdr:col>
      <xdr:colOff>2156732</xdr:colOff>
      <xdr:row>129</xdr:row>
      <xdr:rowOff>2156732</xdr:rowOff>
    </xdr:to>
    <xdr:pic>
      <xdr:nvPicPr>
        <xdr:cNvPr id="130" name="Picture 129" descr="FW_1.jpg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674178" y="2808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130</xdr:row>
      <xdr:rowOff>13607</xdr:rowOff>
    </xdr:from>
    <xdr:to>
      <xdr:col>3</xdr:col>
      <xdr:colOff>2156732</xdr:colOff>
      <xdr:row>130</xdr:row>
      <xdr:rowOff>2156732</xdr:rowOff>
    </xdr:to>
    <xdr:pic>
      <xdr:nvPicPr>
        <xdr:cNvPr id="131" name="Picture 130" descr="FX_2.jpg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674178" y="2830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131</xdr:row>
      <xdr:rowOff>13607</xdr:rowOff>
    </xdr:from>
    <xdr:to>
      <xdr:col>3</xdr:col>
      <xdr:colOff>2156732</xdr:colOff>
      <xdr:row>131</xdr:row>
      <xdr:rowOff>2156732</xdr:rowOff>
    </xdr:to>
    <xdr:pic>
      <xdr:nvPicPr>
        <xdr:cNvPr id="132" name="Picture 131" descr="FY_3.jpg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674178" y="2852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132</xdr:row>
      <xdr:rowOff>13607</xdr:rowOff>
    </xdr:from>
    <xdr:to>
      <xdr:col>3</xdr:col>
      <xdr:colOff>2156732</xdr:colOff>
      <xdr:row>132</xdr:row>
      <xdr:rowOff>2156732</xdr:rowOff>
    </xdr:to>
    <xdr:pic>
      <xdr:nvPicPr>
        <xdr:cNvPr id="133" name="Picture 132" descr="FZ_3.jpg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674178" y="2873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133</xdr:row>
      <xdr:rowOff>13607</xdr:rowOff>
    </xdr:from>
    <xdr:to>
      <xdr:col>3</xdr:col>
      <xdr:colOff>2156732</xdr:colOff>
      <xdr:row>133</xdr:row>
      <xdr:rowOff>2156732</xdr:rowOff>
    </xdr:to>
    <xdr:pic>
      <xdr:nvPicPr>
        <xdr:cNvPr id="134" name="Picture 133" descr="GA_0.jpg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674178" y="2895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134</xdr:row>
      <xdr:rowOff>13607</xdr:rowOff>
    </xdr:from>
    <xdr:to>
      <xdr:col>3</xdr:col>
      <xdr:colOff>2156732</xdr:colOff>
      <xdr:row>134</xdr:row>
      <xdr:rowOff>2156732</xdr:rowOff>
    </xdr:to>
    <xdr:pic>
      <xdr:nvPicPr>
        <xdr:cNvPr id="135" name="Picture 134" descr="GB_4.jpg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674178" y="2917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135</xdr:row>
      <xdr:rowOff>13607</xdr:rowOff>
    </xdr:from>
    <xdr:to>
      <xdr:col>3</xdr:col>
      <xdr:colOff>2156732</xdr:colOff>
      <xdr:row>135</xdr:row>
      <xdr:rowOff>2156732</xdr:rowOff>
    </xdr:to>
    <xdr:pic>
      <xdr:nvPicPr>
        <xdr:cNvPr id="136" name="Picture 135" descr="GC_0.jpg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5674178" y="2939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136</xdr:row>
      <xdr:rowOff>13607</xdr:rowOff>
    </xdr:from>
    <xdr:to>
      <xdr:col>3</xdr:col>
      <xdr:colOff>2156732</xdr:colOff>
      <xdr:row>136</xdr:row>
      <xdr:rowOff>2156732</xdr:rowOff>
    </xdr:to>
    <xdr:pic>
      <xdr:nvPicPr>
        <xdr:cNvPr id="137" name="Picture 136" descr="GD_3.jpg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674178" y="2961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137</xdr:row>
      <xdr:rowOff>13607</xdr:rowOff>
    </xdr:from>
    <xdr:to>
      <xdr:col>3</xdr:col>
      <xdr:colOff>2156732</xdr:colOff>
      <xdr:row>137</xdr:row>
      <xdr:rowOff>2156732</xdr:rowOff>
    </xdr:to>
    <xdr:pic>
      <xdr:nvPicPr>
        <xdr:cNvPr id="138" name="Picture 137" descr="GE_1.jpg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674178" y="2982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138</xdr:row>
      <xdr:rowOff>13607</xdr:rowOff>
    </xdr:from>
    <xdr:to>
      <xdr:col>3</xdr:col>
      <xdr:colOff>2156732</xdr:colOff>
      <xdr:row>138</xdr:row>
      <xdr:rowOff>2156732</xdr:rowOff>
    </xdr:to>
    <xdr:pic>
      <xdr:nvPicPr>
        <xdr:cNvPr id="139" name="Picture 138" descr="GF_0.jpg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5674178" y="3004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139</xdr:row>
      <xdr:rowOff>13607</xdr:rowOff>
    </xdr:from>
    <xdr:to>
      <xdr:col>3</xdr:col>
      <xdr:colOff>2156732</xdr:colOff>
      <xdr:row>139</xdr:row>
      <xdr:rowOff>2156732</xdr:rowOff>
    </xdr:to>
    <xdr:pic>
      <xdr:nvPicPr>
        <xdr:cNvPr id="140" name="Picture 139" descr="GH_0.jpg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674178" y="3026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140</xdr:row>
      <xdr:rowOff>13607</xdr:rowOff>
    </xdr:from>
    <xdr:to>
      <xdr:col>3</xdr:col>
      <xdr:colOff>2156732</xdr:colOff>
      <xdr:row>140</xdr:row>
      <xdr:rowOff>2156732</xdr:rowOff>
    </xdr:to>
    <xdr:pic>
      <xdr:nvPicPr>
        <xdr:cNvPr id="141" name="Picture 140" descr="GJ_1.jpg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674178" y="3048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141</xdr:row>
      <xdr:rowOff>13607</xdr:rowOff>
    </xdr:from>
    <xdr:to>
      <xdr:col>3</xdr:col>
      <xdr:colOff>2156732</xdr:colOff>
      <xdr:row>141</xdr:row>
      <xdr:rowOff>2156732</xdr:rowOff>
    </xdr:to>
    <xdr:pic>
      <xdr:nvPicPr>
        <xdr:cNvPr id="142" name="Picture 141" descr="GK_0.jpg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674178" y="3069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142</xdr:row>
      <xdr:rowOff>13607</xdr:rowOff>
    </xdr:from>
    <xdr:to>
      <xdr:col>3</xdr:col>
      <xdr:colOff>2156732</xdr:colOff>
      <xdr:row>142</xdr:row>
      <xdr:rowOff>2156732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59334" y="30625101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143</xdr:row>
      <xdr:rowOff>13607</xdr:rowOff>
    </xdr:from>
    <xdr:to>
      <xdr:col>3</xdr:col>
      <xdr:colOff>2154827</xdr:colOff>
      <xdr:row>143</xdr:row>
      <xdr:rowOff>2154827</xdr:rowOff>
    </xdr:to>
    <xdr:pic>
      <xdr:nvPicPr>
        <xdr:cNvPr id="144" name="Picture 143" descr="GM.jpg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1134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144</xdr:row>
      <xdr:rowOff>13607</xdr:rowOff>
    </xdr:from>
    <xdr:to>
      <xdr:col>3</xdr:col>
      <xdr:colOff>2156732</xdr:colOff>
      <xdr:row>144</xdr:row>
      <xdr:rowOff>2156732</xdr:rowOff>
    </xdr:to>
    <xdr:pic>
      <xdr:nvPicPr>
        <xdr:cNvPr id="145" name="Picture 144" descr="GN_0.jpg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674178" y="3135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145</xdr:row>
      <xdr:rowOff>13607</xdr:rowOff>
    </xdr:from>
    <xdr:to>
      <xdr:col>3</xdr:col>
      <xdr:colOff>2156732</xdr:colOff>
      <xdr:row>145</xdr:row>
      <xdr:rowOff>2156732</xdr:rowOff>
    </xdr:to>
    <xdr:pic>
      <xdr:nvPicPr>
        <xdr:cNvPr id="146" name="Picture 145" descr="GO_0.jpg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674178" y="3156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146</xdr:row>
      <xdr:rowOff>13607</xdr:rowOff>
    </xdr:from>
    <xdr:to>
      <xdr:col>3</xdr:col>
      <xdr:colOff>2154827</xdr:colOff>
      <xdr:row>146</xdr:row>
      <xdr:rowOff>2154827</xdr:rowOff>
    </xdr:to>
    <xdr:pic>
      <xdr:nvPicPr>
        <xdr:cNvPr id="147" name="Picture 146" descr="GP.jpg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1787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147</xdr:row>
      <xdr:rowOff>13607</xdr:rowOff>
    </xdr:from>
    <xdr:to>
      <xdr:col>3</xdr:col>
      <xdr:colOff>2154827</xdr:colOff>
      <xdr:row>147</xdr:row>
      <xdr:rowOff>2154827</xdr:rowOff>
    </xdr:to>
    <xdr:pic>
      <xdr:nvPicPr>
        <xdr:cNvPr id="148" name="Picture 147" descr="GQ.jpg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200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148</xdr:row>
      <xdr:rowOff>13607</xdr:rowOff>
    </xdr:from>
    <xdr:to>
      <xdr:col>3</xdr:col>
      <xdr:colOff>2154827</xdr:colOff>
      <xdr:row>148</xdr:row>
      <xdr:rowOff>2154827</xdr:rowOff>
    </xdr:to>
    <xdr:pic>
      <xdr:nvPicPr>
        <xdr:cNvPr id="149" name="Picture 148" descr="GR.jpg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2223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149</xdr:row>
      <xdr:rowOff>13607</xdr:rowOff>
    </xdr:from>
    <xdr:to>
      <xdr:col>3</xdr:col>
      <xdr:colOff>2156732</xdr:colOff>
      <xdr:row>149</xdr:row>
      <xdr:rowOff>2156732</xdr:rowOff>
    </xdr:to>
    <xdr:pic>
      <xdr:nvPicPr>
        <xdr:cNvPr id="150" name="Picture 149" descr="GS_4.jpg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674178" y="3244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150</xdr:row>
      <xdr:rowOff>13607</xdr:rowOff>
    </xdr:from>
    <xdr:to>
      <xdr:col>3</xdr:col>
      <xdr:colOff>2156732</xdr:colOff>
      <xdr:row>150</xdr:row>
      <xdr:rowOff>2156732</xdr:rowOff>
    </xdr:to>
    <xdr:pic>
      <xdr:nvPicPr>
        <xdr:cNvPr id="151" name="Picture 150" descr="GT_4.jpg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674178" y="3265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151</xdr:row>
      <xdr:rowOff>13607</xdr:rowOff>
    </xdr:from>
    <xdr:to>
      <xdr:col>3</xdr:col>
      <xdr:colOff>2156732</xdr:colOff>
      <xdr:row>151</xdr:row>
      <xdr:rowOff>2156732</xdr:rowOff>
    </xdr:to>
    <xdr:pic>
      <xdr:nvPicPr>
        <xdr:cNvPr id="152" name="Picture 151" descr="GW_4.jpg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5674178" y="3287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152</xdr:row>
      <xdr:rowOff>13607</xdr:rowOff>
    </xdr:from>
    <xdr:to>
      <xdr:col>3</xdr:col>
      <xdr:colOff>2156732</xdr:colOff>
      <xdr:row>152</xdr:row>
      <xdr:rowOff>2156732</xdr:rowOff>
    </xdr:to>
    <xdr:pic>
      <xdr:nvPicPr>
        <xdr:cNvPr id="153" name="Picture 152" descr="GX_2.jpg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674178" y="3309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153</xdr:row>
      <xdr:rowOff>13607</xdr:rowOff>
    </xdr:from>
    <xdr:to>
      <xdr:col>3</xdr:col>
      <xdr:colOff>2156732</xdr:colOff>
      <xdr:row>153</xdr:row>
      <xdr:rowOff>2156732</xdr:rowOff>
    </xdr:to>
    <xdr:pic>
      <xdr:nvPicPr>
        <xdr:cNvPr id="154" name="Picture 153" descr="GY_0.jpg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5674178" y="3331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154</xdr:row>
      <xdr:rowOff>13607</xdr:rowOff>
    </xdr:from>
    <xdr:to>
      <xdr:col>3</xdr:col>
      <xdr:colOff>2156732</xdr:colOff>
      <xdr:row>154</xdr:row>
      <xdr:rowOff>2156732</xdr:rowOff>
    </xdr:to>
    <xdr:pic>
      <xdr:nvPicPr>
        <xdr:cNvPr id="155" name="Picture 154" descr="GZ_3.jpg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674178" y="3352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155</xdr:row>
      <xdr:rowOff>13607</xdr:rowOff>
    </xdr:from>
    <xdr:to>
      <xdr:col>3</xdr:col>
      <xdr:colOff>2156732</xdr:colOff>
      <xdr:row>155</xdr:row>
      <xdr:rowOff>2156732</xdr:rowOff>
    </xdr:to>
    <xdr:pic>
      <xdr:nvPicPr>
        <xdr:cNvPr id="156" name="Picture 155" descr="HA_0.jpg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674178" y="3374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156</xdr:row>
      <xdr:rowOff>13607</xdr:rowOff>
    </xdr:from>
    <xdr:to>
      <xdr:col>3</xdr:col>
      <xdr:colOff>2156732</xdr:colOff>
      <xdr:row>156</xdr:row>
      <xdr:rowOff>2156732</xdr:rowOff>
    </xdr:to>
    <xdr:pic>
      <xdr:nvPicPr>
        <xdr:cNvPr id="157" name="Picture 156" descr="HB_2.jpg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674178" y="3396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157</xdr:row>
      <xdr:rowOff>13607</xdr:rowOff>
    </xdr:from>
    <xdr:to>
      <xdr:col>3</xdr:col>
      <xdr:colOff>2156732</xdr:colOff>
      <xdr:row>157</xdr:row>
      <xdr:rowOff>2156732</xdr:rowOff>
    </xdr:to>
    <xdr:pic>
      <xdr:nvPicPr>
        <xdr:cNvPr id="158" name="Picture 157" descr="HC_1.jpg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674178" y="3418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158</xdr:row>
      <xdr:rowOff>13607</xdr:rowOff>
    </xdr:from>
    <xdr:to>
      <xdr:col>3</xdr:col>
      <xdr:colOff>2156732</xdr:colOff>
      <xdr:row>158</xdr:row>
      <xdr:rowOff>2156732</xdr:rowOff>
    </xdr:to>
    <xdr:pic>
      <xdr:nvPicPr>
        <xdr:cNvPr id="159" name="Picture 158" descr="HD_2.jpg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674178" y="3440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159</xdr:row>
      <xdr:rowOff>13607</xdr:rowOff>
    </xdr:from>
    <xdr:to>
      <xdr:col>3</xdr:col>
      <xdr:colOff>2154827</xdr:colOff>
      <xdr:row>159</xdr:row>
      <xdr:rowOff>2154827</xdr:rowOff>
    </xdr:to>
    <xdr:pic>
      <xdr:nvPicPr>
        <xdr:cNvPr id="160" name="Picture 159" descr="HE.jpg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4617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160</xdr:row>
      <xdr:rowOff>13607</xdr:rowOff>
    </xdr:from>
    <xdr:to>
      <xdr:col>3</xdr:col>
      <xdr:colOff>2156732</xdr:colOff>
      <xdr:row>160</xdr:row>
      <xdr:rowOff>2156732</xdr:rowOff>
    </xdr:to>
    <xdr:pic>
      <xdr:nvPicPr>
        <xdr:cNvPr id="161" name="Picture 160" descr="HF_0.jpg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674178" y="3483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161</xdr:row>
      <xdr:rowOff>13607</xdr:rowOff>
    </xdr:from>
    <xdr:to>
      <xdr:col>3</xdr:col>
      <xdr:colOff>2156732</xdr:colOff>
      <xdr:row>161</xdr:row>
      <xdr:rowOff>2156732</xdr:rowOff>
    </xdr:to>
    <xdr:pic>
      <xdr:nvPicPr>
        <xdr:cNvPr id="162" name="Picture 161" descr="HG_0.jpg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674178" y="3505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162</xdr:row>
      <xdr:rowOff>13607</xdr:rowOff>
    </xdr:from>
    <xdr:to>
      <xdr:col>3</xdr:col>
      <xdr:colOff>2156732</xdr:colOff>
      <xdr:row>162</xdr:row>
      <xdr:rowOff>2156732</xdr:rowOff>
    </xdr:to>
    <xdr:pic>
      <xdr:nvPicPr>
        <xdr:cNvPr id="163" name="Picture 162" descr="HJ_2.jpg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674178" y="3527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163</xdr:row>
      <xdr:rowOff>13607</xdr:rowOff>
    </xdr:from>
    <xdr:to>
      <xdr:col>3</xdr:col>
      <xdr:colOff>2154827</xdr:colOff>
      <xdr:row>163</xdr:row>
      <xdr:rowOff>2154827</xdr:rowOff>
    </xdr:to>
    <xdr:pic>
      <xdr:nvPicPr>
        <xdr:cNvPr id="164" name="Picture 163" descr="HK.jpg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5488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164</xdr:row>
      <xdr:rowOff>13607</xdr:rowOff>
    </xdr:from>
    <xdr:to>
      <xdr:col>3</xdr:col>
      <xdr:colOff>2154827</xdr:colOff>
      <xdr:row>164</xdr:row>
      <xdr:rowOff>2154827</xdr:rowOff>
    </xdr:to>
    <xdr:pic>
      <xdr:nvPicPr>
        <xdr:cNvPr id="165" name="Picture 164" descr="HL.jpg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5706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165</xdr:row>
      <xdr:rowOff>13607</xdr:rowOff>
    </xdr:from>
    <xdr:to>
      <xdr:col>3</xdr:col>
      <xdr:colOff>2156732</xdr:colOff>
      <xdr:row>165</xdr:row>
      <xdr:rowOff>2156732</xdr:rowOff>
    </xdr:to>
    <xdr:pic>
      <xdr:nvPicPr>
        <xdr:cNvPr id="166" name="Picture 165" descr="HM_2.jpg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674178" y="3592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166</xdr:row>
      <xdr:rowOff>13607</xdr:rowOff>
    </xdr:from>
    <xdr:to>
      <xdr:col>3</xdr:col>
      <xdr:colOff>2156732</xdr:colOff>
      <xdr:row>166</xdr:row>
      <xdr:rowOff>2156732</xdr:rowOff>
    </xdr:to>
    <xdr:pic>
      <xdr:nvPicPr>
        <xdr:cNvPr id="167" name="Picture 166" descr="HN_1.jpg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674178" y="3614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167</xdr:row>
      <xdr:rowOff>13607</xdr:rowOff>
    </xdr:from>
    <xdr:to>
      <xdr:col>3</xdr:col>
      <xdr:colOff>2156732</xdr:colOff>
      <xdr:row>167</xdr:row>
      <xdr:rowOff>2156732</xdr:rowOff>
    </xdr:to>
    <xdr:pic>
      <xdr:nvPicPr>
        <xdr:cNvPr id="168" name="Picture 167" descr="HO_2.jpg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674178" y="3635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168</xdr:row>
      <xdr:rowOff>13607</xdr:rowOff>
    </xdr:from>
    <xdr:to>
      <xdr:col>3</xdr:col>
      <xdr:colOff>2156732</xdr:colOff>
      <xdr:row>168</xdr:row>
      <xdr:rowOff>2156732</xdr:rowOff>
    </xdr:to>
    <xdr:pic>
      <xdr:nvPicPr>
        <xdr:cNvPr id="169" name="Picture 168" descr="HP_4.jpg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674178" y="3657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169</xdr:row>
      <xdr:rowOff>13607</xdr:rowOff>
    </xdr:from>
    <xdr:to>
      <xdr:col>3</xdr:col>
      <xdr:colOff>2154827</xdr:colOff>
      <xdr:row>169</xdr:row>
      <xdr:rowOff>2154827</xdr:rowOff>
    </xdr:to>
    <xdr:pic>
      <xdr:nvPicPr>
        <xdr:cNvPr id="170" name="Picture 169" descr="HQ.jpg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6795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170</xdr:row>
      <xdr:rowOff>13607</xdr:rowOff>
    </xdr:from>
    <xdr:to>
      <xdr:col>3</xdr:col>
      <xdr:colOff>2154827</xdr:colOff>
      <xdr:row>170</xdr:row>
      <xdr:rowOff>2154827</xdr:rowOff>
    </xdr:to>
    <xdr:pic>
      <xdr:nvPicPr>
        <xdr:cNvPr id="171" name="Picture 170" descr="HR.jpg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7012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171</xdr:row>
      <xdr:rowOff>13607</xdr:rowOff>
    </xdr:from>
    <xdr:to>
      <xdr:col>3</xdr:col>
      <xdr:colOff>2156732</xdr:colOff>
      <xdr:row>171</xdr:row>
      <xdr:rowOff>2156732</xdr:rowOff>
    </xdr:to>
    <xdr:pic>
      <xdr:nvPicPr>
        <xdr:cNvPr id="172" name="Picture 171" descr="HS_1.jpg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5674178" y="3723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172</xdr:row>
      <xdr:rowOff>13607</xdr:rowOff>
    </xdr:from>
    <xdr:to>
      <xdr:col>3</xdr:col>
      <xdr:colOff>2156732</xdr:colOff>
      <xdr:row>172</xdr:row>
      <xdr:rowOff>2156732</xdr:rowOff>
    </xdr:to>
    <xdr:pic>
      <xdr:nvPicPr>
        <xdr:cNvPr id="173" name="Picture 172" descr="HT_2.jpg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5674178" y="3744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173</xdr:row>
      <xdr:rowOff>13607</xdr:rowOff>
    </xdr:from>
    <xdr:to>
      <xdr:col>3</xdr:col>
      <xdr:colOff>2156732</xdr:colOff>
      <xdr:row>173</xdr:row>
      <xdr:rowOff>2156732</xdr:rowOff>
    </xdr:to>
    <xdr:pic>
      <xdr:nvPicPr>
        <xdr:cNvPr id="174" name="Picture 173" descr="HW_3.jpg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674178" y="3766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174</xdr:row>
      <xdr:rowOff>13607</xdr:rowOff>
    </xdr:from>
    <xdr:to>
      <xdr:col>3</xdr:col>
      <xdr:colOff>2156732</xdr:colOff>
      <xdr:row>174</xdr:row>
      <xdr:rowOff>2156732</xdr:rowOff>
    </xdr:to>
    <xdr:pic>
      <xdr:nvPicPr>
        <xdr:cNvPr id="175" name="Picture 174" descr="HX_0.jpg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5674178" y="3788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175</xdr:row>
      <xdr:rowOff>13607</xdr:rowOff>
    </xdr:from>
    <xdr:to>
      <xdr:col>3</xdr:col>
      <xdr:colOff>2156732</xdr:colOff>
      <xdr:row>175</xdr:row>
      <xdr:rowOff>2156732</xdr:rowOff>
    </xdr:to>
    <xdr:pic>
      <xdr:nvPicPr>
        <xdr:cNvPr id="176" name="Picture 175" descr="HY_4.jpg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5674178" y="3810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176</xdr:row>
      <xdr:rowOff>13607</xdr:rowOff>
    </xdr:from>
    <xdr:to>
      <xdr:col>3</xdr:col>
      <xdr:colOff>2154827</xdr:colOff>
      <xdr:row>176</xdr:row>
      <xdr:rowOff>2154827</xdr:rowOff>
    </xdr:to>
    <xdr:pic>
      <xdr:nvPicPr>
        <xdr:cNvPr id="177" name="Picture 176" descr="HZ.jpg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831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177</xdr:row>
      <xdr:rowOff>13607</xdr:rowOff>
    </xdr:from>
    <xdr:to>
      <xdr:col>3</xdr:col>
      <xdr:colOff>2154827</xdr:colOff>
      <xdr:row>177</xdr:row>
      <xdr:rowOff>2154827</xdr:rowOff>
    </xdr:to>
    <xdr:pic>
      <xdr:nvPicPr>
        <xdr:cNvPr id="178" name="Picture 177" descr="JA.jpg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8536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178</xdr:row>
      <xdr:rowOff>13607</xdr:rowOff>
    </xdr:from>
    <xdr:to>
      <xdr:col>3</xdr:col>
      <xdr:colOff>2156732</xdr:colOff>
      <xdr:row>178</xdr:row>
      <xdr:rowOff>2156732</xdr:rowOff>
    </xdr:to>
    <xdr:pic>
      <xdr:nvPicPr>
        <xdr:cNvPr id="179" name="Picture 178" descr="JB_1.jpg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674178" y="3875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179</xdr:row>
      <xdr:rowOff>13607</xdr:rowOff>
    </xdr:from>
    <xdr:to>
      <xdr:col>3</xdr:col>
      <xdr:colOff>2156732</xdr:colOff>
      <xdr:row>179</xdr:row>
      <xdr:rowOff>2156732</xdr:rowOff>
    </xdr:to>
    <xdr:pic>
      <xdr:nvPicPr>
        <xdr:cNvPr id="180" name="Picture 179" descr="JC_0.jpg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5674178" y="3897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180</xdr:row>
      <xdr:rowOff>13607</xdr:rowOff>
    </xdr:from>
    <xdr:to>
      <xdr:col>3</xdr:col>
      <xdr:colOff>2156732</xdr:colOff>
      <xdr:row>180</xdr:row>
      <xdr:rowOff>2156732</xdr:rowOff>
    </xdr:to>
    <xdr:pic>
      <xdr:nvPicPr>
        <xdr:cNvPr id="181" name="Picture 180" descr="JD_0.jpg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674178" y="3918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181</xdr:row>
      <xdr:rowOff>13607</xdr:rowOff>
    </xdr:from>
    <xdr:to>
      <xdr:col>3</xdr:col>
      <xdr:colOff>2156732</xdr:colOff>
      <xdr:row>181</xdr:row>
      <xdr:rowOff>2156732</xdr:rowOff>
    </xdr:to>
    <xdr:pic>
      <xdr:nvPicPr>
        <xdr:cNvPr id="182" name="Picture 181" descr="JE_0.jpg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674178" y="3940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182</xdr:row>
      <xdr:rowOff>13607</xdr:rowOff>
    </xdr:from>
    <xdr:to>
      <xdr:col>3</xdr:col>
      <xdr:colOff>2154827</xdr:colOff>
      <xdr:row>182</xdr:row>
      <xdr:rowOff>2154827</xdr:rowOff>
    </xdr:to>
    <xdr:pic>
      <xdr:nvPicPr>
        <xdr:cNvPr id="183" name="Picture 182" descr="JF.jpg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3962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183</xdr:row>
      <xdr:rowOff>13607</xdr:rowOff>
    </xdr:from>
    <xdr:to>
      <xdr:col>3</xdr:col>
      <xdr:colOff>2156732</xdr:colOff>
      <xdr:row>183</xdr:row>
      <xdr:rowOff>2156732</xdr:rowOff>
    </xdr:to>
    <xdr:pic>
      <xdr:nvPicPr>
        <xdr:cNvPr id="184" name="Picture 183" descr="JG_1.jpg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5674178" y="3984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184</xdr:row>
      <xdr:rowOff>13607</xdr:rowOff>
    </xdr:from>
    <xdr:to>
      <xdr:col>3</xdr:col>
      <xdr:colOff>2156732</xdr:colOff>
      <xdr:row>184</xdr:row>
      <xdr:rowOff>2156732</xdr:rowOff>
    </xdr:to>
    <xdr:pic>
      <xdr:nvPicPr>
        <xdr:cNvPr id="185" name="Picture 184" descr="JH_0.jpg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674178" y="4006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185</xdr:row>
      <xdr:rowOff>13607</xdr:rowOff>
    </xdr:from>
    <xdr:to>
      <xdr:col>3</xdr:col>
      <xdr:colOff>2156732</xdr:colOff>
      <xdr:row>185</xdr:row>
      <xdr:rowOff>2156732</xdr:rowOff>
    </xdr:to>
    <xdr:pic>
      <xdr:nvPicPr>
        <xdr:cNvPr id="186" name="Picture 185" descr="JK_0.jpg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5674178" y="4027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186</xdr:row>
      <xdr:rowOff>13607</xdr:rowOff>
    </xdr:from>
    <xdr:to>
      <xdr:col>3</xdr:col>
      <xdr:colOff>2156732</xdr:colOff>
      <xdr:row>186</xdr:row>
      <xdr:rowOff>2156732</xdr:rowOff>
    </xdr:to>
    <xdr:pic>
      <xdr:nvPicPr>
        <xdr:cNvPr id="187" name="Picture 186" descr="JL_0.jpg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5674178" y="4049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187</xdr:row>
      <xdr:rowOff>13607</xdr:rowOff>
    </xdr:from>
    <xdr:to>
      <xdr:col>3</xdr:col>
      <xdr:colOff>2156732</xdr:colOff>
      <xdr:row>187</xdr:row>
      <xdr:rowOff>2156732</xdr:rowOff>
    </xdr:to>
    <xdr:pic>
      <xdr:nvPicPr>
        <xdr:cNvPr id="188" name="Picture 187" descr="JM_1.jpg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674178" y="4071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188</xdr:row>
      <xdr:rowOff>13607</xdr:rowOff>
    </xdr:from>
    <xdr:to>
      <xdr:col>3</xdr:col>
      <xdr:colOff>2156732</xdr:colOff>
      <xdr:row>188</xdr:row>
      <xdr:rowOff>2156732</xdr:rowOff>
    </xdr:to>
    <xdr:pic>
      <xdr:nvPicPr>
        <xdr:cNvPr id="189" name="Picture 188" descr="JN_4.jpg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5674178" y="4093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189</xdr:row>
      <xdr:rowOff>13607</xdr:rowOff>
    </xdr:from>
    <xdr:to>
      <xdr:col>3</xdr:col>
      <xdr:colOff>2156732</xdr:colOff>
      <xdr:row>189</xdr:row>
      <xdr:rowOff>2156732</xdr:rowOff>
    </xdr:to>
    <xdr:pic>
      <xdr:nvPicPr>
        <xdr:cNvPr id="190" name="Picture 189" descr="JO_0.jpg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674178" y="4114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190</xdr:row>
      <xdr:rowOff>13607</xdr:rowOff>
    </xdr:from>
    <xdr:to>
      <xdr:col>3</xdr:col>
      <xdr:colOff>2156732</xdr:colOff>
      <xdr:row>190</xdr:row>
      <xdr:rowOff>2156732</xdr:rowOff>
    </xdr:to>
    <xdr:pic>
      <xdr:nvPicPr>
        <xdr:cNvPr id="191" name="Picture 190" descr="JP_0.jpg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5674178" y="4136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191</xdr:row>
      <xdr:rowOff>13607</xdr:rowOff>
    </xdr:from>
    <xdr:to>
      <xdr:col>3</xdr:col>
      <xdr:colOff>2156732</xdr:colOff>
      <xdr:row>191</xdr:row>
      <xdr:rowOff>2156732</xdr:rowOff>
    </xdr:to>
    <xdr:pic>
      <xdr:nvPicPr>
        <xdr:cNvPr id="192" name="Picture 191" descr="JQ_2.jpg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5674178" y="4158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192</xdr:row>
      <xdr:rowOff>13607</xdr:rowOff>
    </xdr:from>
    <xdr:to>
      <xdr:col>3</xdr:col>
      <xdr:colOff>2156732</xdr:colOff>
      <xdr:row>192</xdr:row>
      <xdr:rowOff>2156732</xdr:rowOff>
    </xdr:to>
    <xdr:pic>
      <xdr:nvPicPr>
        <xdr:cNvPr id="193" name="Picture 192" descr="JR_3.jpg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5674178" y="4180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193</xdr:row>
      <xdr:rowOff>13607</xdr:rowOff>
    </xdr:from>
    <xdr:to>
      <xdr:col>3</xdr:col>
      <xdr:colOff>2156732</xdr:colOff>
      <xdr:row>193</xdr:row>
      <xdr:rowOff>2156732</xdr:rowOff>
    </xdr:to>
    <xdr:pic>
      <xdr:nvPicPr>
        <xdr:cNvPr id="194" name="Picture 193" descr="JS_0.jpg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5674178" y="4202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194</xdr:row>
      <xdr:rowOff>13607</xdr:rowOff>
    </xdr:from>
    <xdr:to>
      <xdr:col>3</xdr:col>
      <xdr:colOff>2156732</xdr:colOff>
      <xdr:row>194</xdr:row>
      <xdr:rowOff>2156732</xdr:rowOff>
    </xdr:to>
    <xdr:pic>
      <xdr:nvPicPr>
        <xdr:cNvPr id="195" name="Picture 194" descr="JT_1.jpg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5674178" y="4223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195</xdr:row>
      <xdr:rowOff>13607</xdr:rowOff>
    </xdr:from>
    <xdr:to>
      <xdr:col>3</xdr:col>
      <xdr:colOff>2154827</xdr:colOff>
      <xdr:row>195</xdr:row>
      <xdr:rowOff>2154827</xdr:rowOff>
    </xdr:to>
    <xdr:pic>
      <xdr:nvPicPr>
        <xdr:cNvPr id="196" name="Picture 195" descr="JW.jpg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2455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196</xdr:row>
      <xdr:rowOff>13607</xdr:rowOff>
    </xdr:from>
    <xdr:to>
      <xdr:col>3</xdr:col>
      <xdr:colOff>2156732</xdr:colOff>
      <xdr:row>196</xdr:row>
      <xdr:rowOff>2156732</xdr:rowOff>
    </xdr:to>
    <xdr:pic>
      <xdr:nvPicPr>
        <xdr:cNvPr id="197" name="Picture 196" descr="JX_0.jpg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5674178" y="4267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197</xdr:row>
      <xdr:rowOff>13607</xdr:rowOff>
    </xdr:from>
    <xdr:to>
      <xdr:col>3</xdr:col>
      <xdr:colOff>2156732</xdr:colOff>
      <xdr:row>197</xdr:row>
      <xdr:rowOff>2156732</xdr:rowOff>
    </xdr:to>
    <xdr:pic>
      <xdr:nvPicPr>
        <xdr:cNvPr id="198" name="Picture 197" descr="JY_0.jpg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5674178" y="4289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198</xdr:row>
      <xdr:rowOff>13607</xdr:rowOff>
    </xdr:from>
    <xdr:to>
      <xdr:col>3</xdr:col>
      <xdr:colOff>2156732</xdr:colOff>
      <xdr:row>198</xdr:row>
      <xdr:rowOff>2156732</xdr:rowOff>
    </xdr:to>
    <xdr:pic>
      <xdr:nvPicPr>
        <xdr:cNvPr id="199" name="Picture 198" descr="JZ_1.jpg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674178" y="4310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199</xdr:row>
      <xdr:rowOff>13607</xdr:rowOff>
    </xdr:from>
    <xdr:to>
      <xdr:col>3</xdr:col>
      <xdr:colOff>2156732</xdr:colOff>
      <xdr:row>199</xdr:row>
      <xdr:rowOff>2156732</xdr:rowOff>
    </xdr:to>
    <xdr:pic>
      <xdr:nvPicPr>
        <xdr:cNvPr id="200" name="Picture 199" descr="KA_1.jpg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5674178" y="4332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200</xdr:row>
      <xdr:rowOff>13607</xdr:rowOff>
    </xdr:from>
    <xdr:to>
      <xdr:col>3</xdr:col>
      <xdr:colOff>2156732</xdr:colOff>
      <xdr:row>200</xdr:row>
      <xdr:rowOff>2156732</xdr:rowOff>
    </xdr:to>
    <xdr:pic>
      <xdr:nvPicPr>
        <xdr:cNvPr id="201" name="Picture 200" descr="KB_0.jpg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5674178" y="4354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201</xdr:row>
      <xdr:rowOff>13607</xdr:rowOff>
    </xdr:from>
    <xdr:to>
      <xdr:col>3</xdr:col>
      <xdr:colOff>2156732</xdr:colOff>
      <xdr:row>201</xdr:row>
      <xdr:rowOff>2156732</xdr:rowOff>
    </xdr:to>
    <xdr:pic>
      <xdr:nvPicPr>
        <xdr:cNvPr id="202" name="Picture 201" descr="KC_4.jpg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5674178" y="4376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202</xdr:row>
      <xdr:rowOff>13607</xdr:rowOff>
    </xdr:from>
    <xdr:to>
      <xdr:col>3</xdr:col>
      <xdr:colOff>2154827</xdr:colOff>
      <xdr:row>202</xdr:row>
      <xdr:rowOff>2154827</xdr:rowOff>
    </xdr:to>
    <xdr:pic>
      <xdr:nvPicPr>
        <xdr:cNvPr id="203" name="Picture 202" descr="KD.jpg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397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203</xdr:row>
      <xdr:rowOff>13607</xdr:rowOff>
    </xdr:from>
    <xdr:to>
      <xdr:col>3</xdr:col>
      <xdr:colOff>2154827</xdr:colOff>
      <xdr:row>203</xdr:row>
      <xdr:rowOff>2154827</xdr:rowOff>
    </xdr:to>
    <xdr:pic>
      <xdr:nvPicPr>
        <xdr:cNvPr id="204" name="Picture 203" descr="KE.jpg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4197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204</xdr:row>
      <xdr:rowOff>13607</xdr:rowOff>
    </xdr:from>
    <xdr:to>
      <xdr:col>3</xdr:col>
      <xdr:colOff>2156732</xdr:colOff>
      <xdr:row>204</xdr:row>
      <xdr:rowOff>2156732</xdr:rowOff>
    </xdr:to>
    <xdr:pic>
      <xdr:nvPicPr>
        <xdr:cNvPr id="205" name="Picture 204" descr="KF_0.jpg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5674178" y="4441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205</xdr:row>
      <xdr:rowOff>13607</xdr:rowOff>
    </xdr:from>
    <xdr:to>
      <xdr:col>3</xdr:col>
      <xdr:colOff>2156732</xdr:colOff>
      <xdr:row>205</xdr:row>
      <xdr:rowOff>2156732</xdr:rowOff>
    </xdr:to>
    <xdr:pic>
      <xdr:nvPicPr>
        <xdr:cNvPr id="206" name="Picture 205" descr="KG_2.jpg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5674178" y="4463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206</xdr:row>
      <xdr:rowOff>13607</xdr:rowOff>
    </xdr:from>
    <xdr:to>
      <xdr:col>3</xdr:col>
      <xdr:colOff>2154827</xdr:colOff>
      <xdr:row>206</xdr:row>
      <xdr:rowOff>2154827</xdr:rowOff>
    </xdr:to>
    <xdr:pic>
      <xdr:nvPicPr>
        <xdr:cNvPr id="207" name="Picture 206" descr="KH.jpg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4850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207</xdr:row>
      <xdr:rowOff>13607</xdr:rowOff>
    </xdr:from>
    <xdr:to>
      <xdr:col>3</xdr:col>
      <xdr:colOff>2156732</xdr:colOff>
      <xdr:row>207</xdr:row>
      <xdr:rowOff>2156732</xdr:rowOff>
    </xdr:to>
    <xdr:pic>
      <xdr:nvPicPr>
        <xdr:cNvPr id="208" name="Picture 207" descr="KJ_1.jpg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5674178" y="4506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208</xdr:row>
      <xdr:rowOff>13607</xdr:rowOff>
    </xdr:from>
    <xdr:to>
      <xdr:col>3</xdr:col>
      <xdr:colOff>2156732</xdr:colOff>
      <xdr:row>208</xdr:row>
      <xdr:rowOff>2156732</xdr:rowOff>
    </xdr:to>
    <xdr:pic>
      <xdr:nvPicPr>
        <xdr:cNvPr id="209" name="Picture 208" descr="KL_2.jpg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5674178" y="4528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209</xdr:row>
      <xdr:rowOff>13607</xdr:rowOff>
    </xdr:from>
    <xdr:to>
      <xdr:col>3</xdr:col>
      <xdr:colOff>2154827</xdr:colOff>
      <xdr:row>209</xdr:row>
      <xdr:rowOff>2154827</xdr:rowOff>
    </xdr:to>
    <xdr:pic>
      <xdr:nvPicPr>
        <xdr:cNvPr id="210" name="Picture 209" descr="KM.jpg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5503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210</xdr:row>
      <xdr:rowOff>13607</xdr:rowOff>
    </xdr:from>
    <xdr:to>
      <xdr:col>3</xdr:col>
      <xdr:colOff>2154827</xdr:colOff>
      <xdr:row>210</xdr:row>
      <xdr:rowOff>2154827</xdr:rowOff>
    </xdr:to>
    <xdr:pic>
      <xdr:nvPicPr>
        <xdr:cNvPr id="211" name="Picture 210" descr="KN.jpg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5721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211</xdr:row>
      <xdr:rowOff>13607</xdr:rowOff>
    </xdr:from>
    <xdr:to>
      <xdr:col>3</xdr:col>
      <xdr:colOff>2154827</xdr:colOff>
      <xdr:row>211</xdr:row>
      <xdr:rowOff>2154827</xdr:rowOff>
    </xdr:to>
    <xdr:pic>
      <xdr:nvPicPr>
        <xdr:cNvPr id="212" name="Picture 211" descr="KO.jpg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593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212</xdr:row>
      <xdr:rowOff>13607</xdr:rowOff>
    </xdr:from>
    <xdr:to>
      <xdr:col>3</xdr:col>
      <xdr:colOff>2154827</xdr:colOff>
      <xdr:row>212</xdr:row>
      <xdr:rowOff>2154827</xdr:rowOff>
    </xdr:to>
    <xdr:pic>
      <xdr:nvPicPr>
        <xdr:cNvPr id="213" name="Picture 212" descr="KP.jpg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6156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213</xdr:row>
      <xdr:rowOff>13607</xdr:rowOff>
    </xdr:from>
    <xdr:to>
      <xdr:col>3</xdr:col>
      <xdr:colOff>2156732</xdr:colOff>
      <xdr:row>213</xdr:row>
      <xdr:rowOff>2156732</xdr:rowOff>
    </xdr:to>
    <xdr:pic>
      <xdr:nvPicPr>
        <xdr:cNvPr id="214" name="Picture 213" descr="KQ_0.jpg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674178" y="4637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214</xdr:row>
      <xdr:rowOff>13607</xdr:rowOff>
    </xdr:from>
    <xdr:to>
      <xdr:col>3</xdr:col>
      <xdr:colOff>2156732</xdr:colOff>
      <xdr:row>214</xdr:row>
      <xdr:rowOff>2156732</xdr:rowOff>
    </xdr:to>
    <xdr:pic>
      <xdr:nvPicPr>
        <xdr:cNvPr id="215" name="Picture 214" descr="KR_2.jpg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674178" y="4659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215</xdr:row>
      <xdr:rowOff>13607</xdr:rowOff>
    </xdr:from>
    <xdr:to>
      <xdr:col>3</xdr:col>
      <xdr:colOff>2154827</xdr:colOff>
      <xdr:row>215</xdr:row>
      <xdr:rowOff>2154827</xdr:rowOff>
    </xdr:to>
    <xdr:pic>
      <xdr:nvPicPr>
        <xdr:cNvPr id="216" name="Picture 215" descr="KS.jpg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6809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216</xdr:row>
      <xdr:rowOff>13607</xdr:rowOff>
    </xdr:from>
    <xdr:to>
      <xdr:col>3</xdr:col>
      <xdr:colOff>2156732</xdr:colOff>
      <xdr:row>216</xdr:row>
      <xdr:rowOff>2156732</xdr:rowOff>
    </xdr:to>
    <xdr:pic>
      <xdr:nvPicPr>
        <xdr:cNvPr id="217" name="Picture 216" descr="KT_2.jpg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5674178" y="4702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217</xdr:row>
      <xdr:rowOff>13607</xdr:rowOff>
    </xdr:from>
    <xdr:to>
      <xdr:col>3</xdr:col>
      <xdr:colOff>2154827</xdr:colOff>
      <xdr:row>217</xdr:row>
      <xdr:rowOff>2154827</xdr:rowOff>
    </xdr:to>
    <xdr:pic>
      <xdr:nvPicPr>
        <xdr:cNvPr id="218" name="Picture 217" descr="KW.jpg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724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218</xdr:row>
      <xdr:rowOff>13607</xdr:rowOff>
    </xdr:from>
    <xdr:to>
      <xdr:col>3</xdr:col>
      <xdr:colOff>2156732</xdr:colOff>
      <xdr:row>218</xdr:row>
      <xdr:rowOff>2156732</xdr:rowOff>
    </xdr:to>
    <xdr:pic>
      <xdr:nvPicPr>
        <xdr:cNvPr id="219" name="Picture 218" descr="KX_4.jpg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5674178" y="4746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219</xdr:row>
      <xdr:rowOff>13607</xdr:rowOff>
    </xdr:from>
    <xdr:to>
      <xdr:col>3</xdr:col>
      <xdr:colOff>2156732</xdr:colOff>
      <xdr:row>219</xdr:row>
      <xdr:rowOff>2156732</xdr:rowOff>
    </xdr:to>
    <xdr:pic>
      <xdr:nvPicPr>
        <xdr:cNvPr id="220" name="Picture 219" descr="KY_2.jpg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5674178" y="4768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220</xdr:row>
      <xdr:rowOff>13607</xdr:rowOff>
    </xdr:from>
    <xdr:to>
      <xdr:col>3</xdr:col>
      <xdr:colOff>2156732</xdr:colOff>
      <xdr:row>220</xdr:row>
      <xdr:rowOff>2156732</xdr:rowOff>
    </xdr:to>
    <xdr:pic>
      <xdr:nvPicPr>
        <xdr:cNvPr id="221" name="Picture 220" descr="KZ_0.jpg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5674178" y="4789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221</xdr:row>
      <xdr:rowOff>13607</xdr:rowOff>
    </xdr:from>
    <xdr:to>
      <xdr:col>3</xdr:col>
      <xdr:colOff>2156732</xdr:colOff>
      <xdr:row>221</xdr:row>
      <xdr:rowOff>2156732</xdr:rowOff>
    </xdr:to>
    <xdr:pic>
      <xdr:nvPicPr>
        <xdr:cNvPr id="222" name="Picture 221" descr="LA_0.jpg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674178" y="4811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222</xdr:row>
      <xdr:rowOff>13607</xdr:rowOff>
    </xdr:from>
    <xdr:to>
      <xdr:col>3</xdr:col>
      <xdr:colOff>2156732</xdr:colOff>
      <xdr:row>222</xdr:row>
      <xdr:rowOff>2156732</xdr:rowOff>
    </xdr:to>
    <xdr:pic>
      <xdr:nvPicPr>
        <xdr:cNvPr id="223" name="Picture 222" descr="LB_0.jpg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5674178" y="4833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223</xdr:row>
      <xdr:rowOff>13607</xdr:rowOff>
    </xdr:from>
    <xdr:to>
      <xdr:col>3</xdr:col>
      <xdr:colOff>2156732</xdr:colOff>
      <xdr:row>223</xdr:row>
      <xdr:rowOff>2156732</xdr:rowOff>
    </xdr:to>
    <xdr:pic>
      <xdr:nvPicPr>
        <xdr:cNvPr id="224" name="Picture 223" descr="LC_2.jpg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5674178" y="4855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224</xdr:row>
      <xdr:rowOff>13607</xdr:rowOff>
    </xdr:from>
    <xdr:to>
      <xdr:col>3</xdr:col>
      <xdr:colOff>2156732</xdr:colOff>
      <xdr:row>224</xdr:row>
      <xdr:rowOff>2156732</xdr:rowOff>
    </xdr:to>
    <xdr:pic>
      <xdr:nvPicPr>
        <xdr:cNvPr id="225" name="Picture 224" descr="LD_2.jpg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5674178" y="4876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225</xdr:row>
      <xdr:rowOff>13607</xdr:rowOff>
    </xdr:from>
    <xdr:to>
      <xdr:col>3</xdr:col>
      <xdr:colOff>2156732</xdr:colOff>
      <xdr:row>225</xdr:row>
      <xdr:rowOff>2156732</xdr:rowOff>
    </xdr:to>
    <xdr:pic>
      <xdr:nvPicPr>
        <xdr:cNvPr id="226" name="Picture 225" descr="LE_0.jpg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5674178" y="4898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226</xdr:row>
      <xdr:rowOff>13607</xdr:rowOff>
    </xdr:from>
    <xdr:to>
      <xdr:col>3</xdr:col>
      <xdr:colOff>2154827</xdr:colOff>
      <xdr:row>226</xdr:row>
      <xdr:rowOff>2154827</xdr:rowOff>
    </xdr:to>
    <xdr:pic>
      <xdr:nvPicPr>
        <xdr:cNvPr id="227" name="Picture 226" descr="LF.jpg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4920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227</xdr:row>
      <xdr:rowOff>13607</xdr:rowOff>
    </xdr:from>
    <xdr:to>
      <xdr:col>3</xdr:col>
      <xdr:colOff>2156732</xdr:colOff>
      <xdr:row>227</xdr:row>
      <xdr:rowOff>2156732</xdr:rowOff>
    </xdr:to>
    <xdr:pic>
      <xdr:nvPicPr>
        <xdr:cNvPr id="228" name="Picture 227" descr="LG_0.jpg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5674178" y="4942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228</xdr:row>
      <xdr:rowOff>13607</xdr:rowOff>
    </xdr:from>
    <xdr:to>
      <xdr:col>3</xdr:col>
      <xdr:colOff>2156732</xdr:colOff>
      <xdr:row>228</xdr:row>
      <xdr:rowOff>2156732</xdr:rowOff>
    </xdr:to>
    <xdr:pic>
      <xdr:nvPicPr>
        <xdr:cNvPr id="229" name="Picture 228" descr="LH_0.jpg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5674178" y="4964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229</xdr:row>
      <xdr:rowOff>13607</xdr:rowOff>
    </xdr:from>
    <xdr:to>
      <xdr:col>3</xdr:col>
      <xdr:colOff>2156732</xdr:colOff>
      <xdr:row>229</xdr:row>
      <xdr:rowOff>2156732</xdr:rowOff>
    </xdr:to>
    <xdr:pic>
      <xdr:nvPicPr>
        <xdr:cNvPr id="230" name="Picture 229" descr="LJ_0.jpg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5674178" y="4985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230</xdr:row>
      <xdr:rowOff>13607</xdr:rowOff>
    </xdr:from>
    <xdr:to>
      <xdr:col>3</xdr:col>
      <xdr:colOff>2156732</xdr:colOff>
      <xdr:row>230</xdr:row>
      <xdr:rowOff>2156732</xdr:rowOff>
    </xdr:to>
    <xdr:pic>
      <xdr:nvPicPr>
        <xdr:cNvPr id="231" name="Picture 230" descr="LK_3.jpg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5674178" y="5007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231</xdr:row>
      <xdr:rowOff>13607</xdr:rowOff>
    </xdr:from>
    <xdr:to>
      <xdr:col>3</xdr:col>
      <xdr:colOff>2156732</xdr:colOff>
      <xdr:row>231</xdr:row>
      <xdr:rowOff>2156732</xdr:rowOff>
    </xdr:to>
    <xdr:pic>
      <xdr:nvPicPr>
        <xdr:cNvPr id="232" name="Picture 231" descr="LM_3.jpg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674178" y="5029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232</xdr:row>
      <xdr:rowOff>13607</xdr:rowOff>
    </xdr:from>
    <xdr:to>
      <xdr:col>3</xdr:col>
      <xdr:colOff>2154827</xdr:colOff>
      <xdr:row>232</xdr:row>
      <xdr:rowOff>2154827</xdr:rowOff>
    </xdr:to>
    <xdr:pic>
      <xdr:nvPicPr>
        <xdr:cNvPr id="233" name="Picture 232" descr="LN.jpg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0511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233</xdr:row>
      <xdr:rowOff>13607</xdr:rowOff>
    </xdr:from>
    <xdr:to>
      <xdr:col>3</xdr:col>
      <xdr:colOff>2156732</xdr:colOff>
      <xdr:row>233</xdr:row>
      <xdr:rowOff>2156732</xdr:rowOff>
    </xdr:to>
    <xdr:pic>
      <xdr:nvPicPr>
        <xdr:cNvPr id="234" name="Picture 233" descr="LO_0.jpg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5674178" y="5072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234</xdr:row>
      <xdr:rowOff>13607</xdr:rowOff>
    </xdr:from>
    <xdr:to>
      <xdr:col>3</xdr:col>
      <xdr:colOff>2156732</xdr:colOff>
      <xdr:row>234</xdr:row>
      <xdr:rowOff>2156732</xdr:rowOff>
    </xdr:to>
    <xdr:pic>
      <xdr:nvPicPr>
        <xdr:cNvPr id="235" name="Picture 234" descr="LP_0.jpg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5674178" y="5094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235</xdr:row>
      <xdr:rowOff>13607</xdr:rowOff>
    </xdr:from>
    <xdr:to>
      <xdr:col>3</xdr:col>
      <xdr:colOff>2156732</xdr:colOff>
      <xdr:row>235</xdr:row>
      <xdr:rowOff>2156732</xdr:rowOff>
    </xdr:to>
    <xdr:pic>
      <xdr:nvPicPr>
        <xdr:cNvPr id="236" name="Picture 235" descr="LQ_3.jpg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5674178" y="5116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236</xdr:row>
      <xdr:rowOff>13607</xdr:rowOff>
    </xdr:from>
    <xdr:to>
      <xdr:col>3</xdr:col>
      <xdr:colOff>2156732</xdr:colOff>
      <xdr:row>236</xdr:row>
      <xdr:rowOff>2156732</xdr:rowOff>
    </xdr:to>
    <xdr:pic>
      <xdr:nvPicPr>
        <xdr:cNvPr id="237" name="Picture 236" descr="LR_3.jpg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5674178" y="5138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237</xdr:row>
      <xdr:rowOff>13607</xdr:rowOff>
    </xdr:from>
    <xdr:to>
      <xdr:col>3</xdr:col>
      <xdr:colOff>2154827</xdr:colOff>
      <xdr:row>237</xdr:row>
      <xdr:rowOff>2154827</xdr:rowOff>
    </xdr:to>
    <xdr:pic>
      <xdr:nvPicPr>
        <xdr:cNvPr id="238" name="Picture 237" descr="LS.jpg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159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238</xdr:row>
      <xdr:rowOff>13607</xdr:rowOff>
    </xdr:from>
    <xdr:to>
      <xdr:col>3</xdr:col>
      <xdr:colOff>2156732</xdr:colOff>
      <xdr:row>238</xdr:row>
      <xdr:rowOff>2156732</xdr:rowOff>
    </xdr:to>
    <xdr:pic>
      <xdr:nvPicPr>
        <xdr:cNvPr id="239" name="Picture 238" descr="LT_0.jpg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674178" y="5181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239</xdr:row>
      <xdr:rowOff>13607</xdr:rowOff>
    </xdr:from>
    <xdr:to>
      <xdr:col>3</xdr:col>
      <xdr:colOff>2156732</xdr:colOff>
      <xdr:row>239</xdr:row>
      <xdr:rowOff>2156732</xdr:rowOff>
    </xdr:to>
    <xdr:pic>
      <xdr:nvPicPr>
        <xdr:cNvPr id="240" name="Picture 239" descr="LW_2.jpg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674178" y="5203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240</xdr:row>
      <xdr:rowOff>13607</xdr:rowOff>
    </xdr:from>
    <xdr:to>
      <xdr:col>3</xdr:col>
      <xdr:colOff>2154827</xdr:colOff>
      <xdr:row>240</xdr:row>
      <xdr:rowOff>2154827</xdr:rowOff>
    </xdr:to>
    <xdr:pic>
      <xdr:nvPicPr>
        <xdr:cNvPr id="241" name="Picture 240" descr="LX.jpg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2252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241</xdr:row>
      <xdr:rowOff>13607</xdr:rowOff>
    </xdr:from>
    <xdr:to>
      <xdr:col>3</xdr:col>
      <xdr:colOff>2156732</xdr:colOff>
      <xdr:row>241</xdr:row>
      <xdr:rowOff>2156732</xdr:rowOff>
    </xdr:to>
    <xdr:pic>
      <xdr:nvPicPr>
        <xdr:cNvPr id="242" name="Picture 241" descr="LY_4.jpg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5674178" y="5247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242</xdr:row>
      <xdr:rowOff>13607</xdr:rowOff>
    </xdr:from>
    <xdr:to>
      <xdr:col>3</xdr:col>
      <xdr:colOff>2156732</xdr:colOff>
      <xdr:row>242</xdr:row>
      <xdr:rowOff>2156732</xdr:rowOff>
    </xdr:to>
    <xdr:pic>
      <xdr:nvPicPr>
        <xdr:cNvPr id="243" name="Picture 242" descr="LZ_2.jpg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5674178" y="5268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243</xdr:row>
      <xdr:rowOff>13607</xdr:rowOff>
    </xdr:from>
    <xdr:to>
      <xdr:col>3</xdr:col>
      <xdr:colOff>2156732</xdr:colOff>
      <xdr:row>243</xdr:row>
      <xdr:rowOff>2156732</xdr:rowOff>
    </xdr:to>
    <xdr:pic>
      <xdr:nvPicPr>
        <xdr:cNvPr id="244" name="Picture 243" descr="MA_2.jpg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5674178" y="5290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244</xdr:row>
      <xdr:rowOff>13607</xdr:rowOff>
    </xdr:from>
    <xdr:to>
      <xdr:col>3</xdr:col>
      <xdr:colOff>2156732</xdr:colOff>
      <xdr:row>244</xdr:row>
      <xdr:rowOff>2156732</xdr:rowOff>
    </xdr:to>
    <xdr:pic>
      <xdr:nvPicPr>
        <xdr:cNvPr id="245" name="Picture 244" descr="MB_4.jpg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5674178" y="5312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245</xdr:row>
      <xdr:rowOff>13607</xdr:rowOff>
    </xdr:from>
    <xdr:to>
      <xdr:col>3</xdr:col>
      <xdr:colOff>2156732</xdr:colOff>
      <xdr:row>245</xdr:row>
      <xdr:rowOff>2156732</xdr:rowOff>
    </xdr:to>
    <xdr:pic>
      <xdr:nvPicPr>
        <xdr:cNvPr id="246" name="Picture 245" descr="MC_0.jpg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5674178" y="5334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246</xdr:row>
      <xdr:rowOff>13607</xdr:rowOff>
    </xdr:from>
    <xdr:to>
      <xdr:col>3</xdr:col>
      <xdr:colOff>2156732</xdr:colOff>
      <xdr:row>246</xdr:row>
      <xdr:rowOff>2156732</xdr:rowOff>
    </xdr:to>
    <xdr:pic>
      <xdr:nvPicPr>
        <xdr:cNvPr id="247" name="Picture 246" descr="MD_1.jpg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5674178" y="5355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247</xdr:row>
      <xdr:rowOff>13607</xdr:rowOff>
    </xdr:from>
    <xdr:to>
      <xdr:col>3</xdr:col>
      <xdr:colOff>2156732</xdr:colOff>
      <xdr:row>247</xdr:row>
      <xdr:rowOff>2156732</xdr:rowOff>
    </xdr:to>
    <xdr:pic>
      <xdr:nvPicPr>
        <xdr:cNvPr id="248" name="Picture 247" descr="ME_2.jpg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5674178" y="5377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248</xdr:row>
      <xdr:rowOff>13607</xdr:rowOff>
    </xdr:from>
    <xdr:to>
      <xdr:col>3</xdr:col>
      <xdr:colOff>2156732</xdr:colOff>
      <xdr:row>248</xdr:row>
      <xdr:rowOff>2156732</xdr:rowOff>
    </xdr:to>
    <xdr:pic>
      <xdr:nvPicPr>
        <xdr:cNvPr id="249" name="Picture 248" descr="MF_1.jpg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5674178" y="5399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249</xdr:row>
      <xdr:rowOff>13607</xdr:rowOff>
    </xdr:from>
    <xdr:to>
      <xdr:col>3</xdr:col>
      <xdr:colOff>2156732</xdr:colOff>
      <xdr:row>249</xdr:row>
      <xdr:rowOff>2156732</xdr:rowOff>
    </xdr:to>
    <xdr:pic>
      <xdr:nvPicPr>
        <xdr:cNvPr id="250" name="Picture 249" descr="MG_0.jpg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674178" y="5421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250</xdr:row>
      <xdr:rowOff>13607</xdr:rowOff>
    </xdr:from>
    <xdr:to>
      <xdr:col>3</xdr:col>
      <xdr:colOff>2156732</xdr:colOff>
      <xdr:row>250</xdr:row>
      <xdr:rowOff>2156732</xdr:rowOff>
    </xdr:to>
    <xdr:pic>
      <xdr:nvPicPr>
        <xdr:cNvPr id="251" name="Picture 250" descr="MH_4.jpg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5674178" y="5442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251</xdr:row>
      <xdr:rowOff>13607</xdr:rowOff>
    </xdr:from>
    <xdr:to>
      <xdr:col>3</xdr:col>
      <xdr:colOff>2154827</xdr:colOff>
      <xdr:row>251</xdr:row>
      <xdr:rowOff>2154827</xdr:rowOff>
    </xdr:to>
    <xdr:pic>
      <xdr:nvPicPr>
        <xdr:cNvPr id="252" name="Picture 251" descr="MJ.jpg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4647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252</xdr:row>
      <xdr:rowOff>13607</xdr:rowOff>
    </xdr:from>
    <xdr:to>
      <xdr:col>3</xdr:col>
      <xdr:colOff>2156732</xdr:colOff>
      <xdr:row>252</xdr:row>
      <xdr:rowOff>2156732</xdr:rowOff>
    </xdr:to>
    <xdr:pic>
      <xdr:nvPicPr>
        <xdr:cNvPr id="253" name="Picture 252" descr="MK_1.jpg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5674178" y="5486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253</xdr:row>
      <xdr:rowOff>13607</xdr:rowOff>
    </xdr:from>
    <xdr:to>
      <xdr:col>3</xdr:col>
      <xdr:colOff>2156732</xdr:colOff>
      <xdr:row>253</xdr:row>
      <xdr:rowOff>2156732</xdr:rowOff>
    </xdr:to>
    <xdr:pic>
      <xdr:nvPicPr>
        <xdr:cNvPr id="254" name="Picture 253" descr="ML_0.jpg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5674178" y="5508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254</xdr:row>
      <xdr:rowOff>13607</xdr:rowOff>
    </xdr:from>
    <xdr:to>
      <xdr:col>3</xdr:col>
      <xdr:colOff>2156732</xdr:colOff>
      <xdr:row>254</xdr:row>
      <xdr:rowOff>2156732</xdr:rowOff>
    </xdr:to>
    <xdr:pic>
      <xdr:nvPicPr>
        <xdr:cNvPr id="255" name="Picture 254" descr="MN_4.jpg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5674178" y="5530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255</xdr:row>
      <xdr:rowOff>13607</xdr:rowOff>
    </xdr:from>
    <xdr:to>
      <xdr:col>3</xdr:col>
      <xdr:colOff>2156732</xdr:colOff>
      <xdr:row>255</xdr:row>
      <xdr:rowOff>2156732</xdr:rowOff>
    </xdr:to>
    <xdr:pic>
      <xdr:nvPicPr>
        <xdr:cNvPr id="256" name="Picture 255" descr="MO_0.jpg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5674178" y="5551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256</xdr:row>
      <xdr:rowOff>13607</xdr:rowOff>
    </xdr:from>
    <xdr:to>
      <xdr:col>3</xdr:col>
      <xdr:colOff>2156732</xdr:colOff>
      <xdr:row>256</xdr:row>
      <xdr:rowOff>2156732</xdr:rowOff>
    </xdr:to>
    <xdr:pic>
      <xdr:nvPicPr>
        <xdr:cNvPr id="257" name="Picture 256" descr="MP_0.jpg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5674178" y="5573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257</xdr:row>
      <xdr:rowOff>13607</xdr:rowOff>
    </xdr:from>
    <xdr:to>
      <xdr:col>3</xdr:col>
      <xdr:colOff>2156732</xdr:colOff>
      <xdr:row>257</xdr:row>
      <xdr:rowOff>2156732</xdr:rowOff>
    </xdr:to>
    <xdr:pic>
      <xdr:nvPicPr>
        <xdr:cNvPr id="258" name="Picture 257" descr="MQ_0.jpg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5674178" y="5595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258</xdr:row>
      <xdr:rowOff>13607</xdr:rowOff>
    </xdr:from>
    <xdr:to>
      <xdr:col>3</xdr:col>
      <xdr:colOff>2156732</xdr:colOff>
      <xdr:row>258</xdr:row>
      <xdr:rowOff>2156732</xdr:rowOff>
    </xdr:to>
    <xdr:pic>
      <xdr:nvPicPr>
        <xdr:cNvPr id="259" name="Picture 258" descr="MR_4.jpg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5674178" y="5617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259</xdr:row>
      <xdr:rowOff>13607</xdr:rowOff>
    </xdr:from>
    <xdr:to>
      <xdr:col>3</xdr:col>
      <xdr:colOff>2156732</xdr:colOff>
      <xdr:row>259</xdr:row>
      <xdr:rowOff>2156732</xdr:rowOff>
    </xdr:to>
    <xdr:pic>
      <xdr:nvPicPr>
        <xdr:cNvPr id="260" name="Picture 259" descr="MS_0.jpg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5674178" y="5638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260</xdr:row>
      <xdr:rowOff>13607</xdr:rowOff>
    </xdr:from>
    <xdr:to>
      <xdr:col>3</xdr:col>
      <xdr:colOff>2156732</xdr:colOff>
      <xdr:row>260</xdr:row>
      <xdr:rowOff>2156732</xdr:rowOff>
    </xdr:to>
    <xdr:pic>
      <xdr:nvPicPr>
        <xdr:cNvPr id="261" name="Picture 260" descr="MT_2.jpg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5674178" y="5660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261</xdr:row>
      <xdr:rowOff>13607</xdr:rowOff>
    </xdr:from>
    <xdr:to>
      <xdr:col>3</xdr:col>
      <xdr:colOff>2156732</xdr:colOff>
      <xdr:row>261</xdr:row>
      <xdr:rowOff>2156732</xdr:rowOff>
    </xdr:to>
    <xdr:pic>
      <xdr:nvPicPr>
        <xdr:cNvPr id="262" name="Picture 261" descr="MW_4.jpg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5674178" y="5682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262</xdr:row>
      <xdr:rowOff>13607</xdr:rowOff>
    </xdr:from>
    <xdr:to>
      <xdr:col>3</xdr:col>
      <xdr:colOff>2156732</xdr:colOff>
      <xdr:row>262</xdr:row>
      <xdr:rowOff>2156732</xdr:rowOff>
    </xdr:to>
    <xdr:pic>
      <xdr:nvPicPr>
        <xdr:cNvPr id="263" name="Picture 262" descr="MX_1.jpg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674178" y="5704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263</xdr:row>
      <xdr:rowOff>13607</xdr:rowOff>
    </xdr:from>
    <xdr:to>
      <xdr:col>3</xdr:col>
      <xdr:colOff>2156732</xdr:colOff>
      <xdr:row>263</xdr:row>
      <xdr:rowOff>2156732</xdr:rowOff>
    </xdr:to>
    <xdr:pic>
      <xdr:nvPicPr>
        <xdr:cNvPr id="264" name="Picture 263" descr="MY_1.jpg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5674178" y="5726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264</xdr:row>
      <xdr:rowOff>13607</xdr:rowOff>
    </xdr:from>
    <xdr:to>
      <xdr:col>3</xdr:col>
      <xdr:colOff>2156732</xdr:colOff>
      <xdr:row>264</xdr:row>
      <xdr:rowOff>2156732</xdr:rowOff>
    </xdr:to>
    <xdr:pic>
      <xdr:nvPicPr>
        <xdr:cNvPr id="265" name="Picture 264" descr="MZ_1.jpg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674178" y="5747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265</xdr:row>
      <xdr:rowOff>13607</xdr:rowOff>
    </xdr:from>
    <xdr:to>
      <xdr:col>3</xdr:col>
      <xdr:colOff>2154827</xdr:colOff>
      <xdr:row>265</xdr:row>
      <xdr:rowOff>2154827</xdr:rowOff>
    </xdr:to>
    <xdr:pic>
      <xdr:nvPicPr>
        <xdr:cNvPr id="266" name="Picture 265" descr="NA.jpg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7695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266</xdr:row>
      <xdr:rowOff>13607</xdr:rowOff>
    </xdr:from>
    <xdr:to>
      <xdr:col>3</xdr:col>
      <xdr:colOff>2156732</xdr:colOff>
      <xdr:row>266</xdr:row>
      <xdr:rowOff>2156732</xdr:rowOff>
    </xdr:to>
    <xdr:pic>
      <xdr:nvPicPr>
        <xdr:cNvPr id="267" name="Picture 266" descr="NB_3.jpg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5674178" y="5791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267</xdr:row>
      <xdr:rowOff>13607</xdr:rowOff>
    </xdr:from>
    <xdr:to>
      <xdr:col>3</xdr:col>
      <xdr:colOff>2154827</xdr:colOff>
      <xdr:row>267</xdr:row>
      <xdr:rowOff>2154827</xdr:rowOff>
    </xdr:to>
    <xdr:pic>
      <xdr:nvPicPr>
        <xdr:cNvPr id="268" name="Picture 267" descr="NC.jpg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8131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268</xdr:row>
      <xdr:rowOff>13607</xdr:rowOff>
    </xdr:from>
    <xdr:to>
      <xdr:col>3</xdr:col>
      <xdr:colOff>2154827</xdr:colOff>
      <xdr:row>268</xdr:row>
      <xdr:rowOff>2154827</xdr:rowOff>
    </xdr:to>
    <xdr:pic>
      <xdr:nvPicPr>
        <xdr:cNvPr id="269" name="Picture 268" descr="ND.jpg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8348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269</xdr:row>
      <xdr:rowOff>13607</xdr:rowOff>
    </xdr:from>
    <xdr:to>
      <xdr:col>3</xdr:col>
      <xdr:colOff>2156732</xdr:colOff>
      <xdr:row>269</xdr:row>
      <xdr:rowOff>2156732</xdr:rowOff>
    </xdr:to>
    <xdr:pic>
      <xdr:nvPicPr>
        <xdr:cNvPr id="270" name="Picture 269" descr="NE_4.jpg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5674178" y="5856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270</xdr:row>
      <xdr:rowOff>13607</xdr:rowOff>
    </xdr:from>
    <xdr:to>
      <xdr:col>3</xdr:col>
      <xdr:colOff>2154827</xdr:colOff>
      <xdr:row>270</xdr:row>
      <xdr:rowOff>2154827</xdr:rowOff>
    </xdr:to>
    <xdr:pic>
      <xdr:nvPicPr>
        <xdr:cNvPr id="271" name="Picture 270" descr="NF.jpg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8784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271</xdr:row>
      <xdr:rowOff>13607</xdr:rowOff>
    </xdr:from>
    <xdr:to>
      <xdr:col>3</xdr:col>
      <xdr:colOff>2156732</xdr:colOff>
      <xdr:row>271</xdr:row>
      <xdr:rowOff>2156732</xdr:rowOff>
    </xdr:to>
    <xdr:pic>
      <xdr:nvPicPr>
        <xdr:cNvPr id="272" name="Picture 271" descr="NG_1.jpg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5674178" y="5900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272</xdr:row>
      <xdr:rowOff>13607</xdr:rowOff>
    </xdr:from>
    <xdr:to>
      <xdr:col>3</xdr:col>
      <xdr:colOff>2156732</xdr:colOff>
      <xdr:row>272</xdr:row>
      <xdr:rowOff>2156732</xdr:rowOff>
    </xdr:to>
    <xdr:pic>
      <xdr:nvPicPr>
        <xdr:cNvPr id="273" name="Picture 272" descr="NH_4.jpg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5674178" y="5921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273</xdr:row>
      <xdr:rowOff>13607</xdr:rowOff>
    </xdr:from>
    <xdr:to>
      <xdr:col>3</xdr:col>
      <xdr:colOff>2154827</xdr:colOff>
      <xdr:row>273</xdr:row>
      <xdr:rowOff>2154827</xdr:rowOff>
    </xdr:to>
    <xdr:pic>
      <xdr:nvPicPr>
        <xdr:cNvPr id="274" name="Picture 273" descr="NJ.jpg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59437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274</xdr:row>
      <xdr:rowOff>13607</xdr:rowOff>
    </xdr:from>
    <xdr:to>
      <xdr:col>3</xdr:col>
      <xdr:colOff>2156732</xdr:colOff>
      <xdr:row>274</xdr:row>
      <xdr:rowOff>2156732</xdr:rowOff>
    </xdr:to>
    <xdr:pic>
      <xdr:nvPicPr>
        <xdr:cNvPr id="275" name="Picture 274" descr="NK_0.jpg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674178" y="5965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275</xdr:row>
      <xdr:rowOff>13607</xdr:rowOff>
    </xdr:from>
    <xdr:to>
      <xdr:col>3</xdr:col>
      <xdr:colOff>2156732</xdr:colOff>
      <xdr:row>275</xdr:row>
      <xdr:rowOff>2156732</xdr:rowOff>
    </xdr:to>
    <xdr:pic>
      <xdr:nvPicPr>
        <xdr:cNvPr id="276" name="Picture 275" descr="NL_4.jpg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5674178" y="5987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276</xdr:row>
      <xdr:rowOff>13607</xdr:rowOff>
    </xdr:from>
    <xdr:to>
      <xdr:col>3</xdr:col>
      <xdr:colOff>2156732</xdr:colOff>
      <xdr:row>276</xdr:row>
      <xdr:rowOff>2156732</xdr:rowOff>
    </xdr:to>
    <xdr:pic>
      <xdr:nvPicPr>
        <xdr:cNvPr id="277" name="Picture 276" descr="NM_0.jpg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5674178" y="6009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277</xdr:row>
      <xdr:rowOff>13607</xdr:rowOff>
    </xdr:from>
    <xdr:to>
      <xdr:col>3</xdr:col>
      <xdr:colOff>2154827</xdr:colOff>
      <xdr:row>277</xdr:row>
      <xdr:rowOff>2154827</xdr:rowOff>
    </xdr:to>
    <xdr:pic>
      <xdr:nvPicPr>
        <xdr:cNvPr id="278" name="Picture 277" descr="NO.jpg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0308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278</xdr:row>
      <xdr:rowOff>13607</xdr:rowOff>
    </xdr:from>
    <xdr:to>
      <xdr:col>3</xdr:col>
      <xdr:colOff>2154827</xdr:colOff>
      <xdr:row>278</xdr:row>
      <xdr:rowOff>2154827</xdr:rowOff>
    </xdr:to>
    <xdr:pic>
      <xdr:nvPicPr>
        <xdr:cNvPr id="279" name="Picture 278" descr="NP.jpg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0525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279</xdr:row>
      <xdr:rowOff>13607</xdr:rowOff>
    </xdr:from>
    <xdr:to>
      <xdr:col>3</xdr:col>
      <xdr:colOff>2156732</xdr:colOff>
      <xdr:row>279</xdr:row>
      <xdr:rowOff>2156732</xdr:rowOff>
    </xdr:to>
    <xdr:pic>
      <xdr:nvPicPr>
        <xdr:cNvPr id="280" name="Picture 279" descr="NQ_0.jpg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674178" y="6074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280</xdr:row>
      <xdr:rowOff>13607</xdr:rowOff>
    </xdr:from>
    <xdr:to>
      <xdr:col>3</xdr:col>
      <xdr:colOff>2154827</xdr:colOff>
      <xdr:row>280</xdr:row>
      <xdr:rowOff>2154827</xdr:rowOff>
    </xdr:to>
    <xdr:pic>
      <xdr:nvPicPr>
        <xdr:cNvPr id="281" name="Picture 280" descr="NR.jpg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0961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281</xdr:row>
      <xdr:rowOff>13607</xdr:rowOff>
    </xdr:from>
    <xdr:to>
      <xdr:col>3</xdr:col>
      <xdr:colOff>2156732</xdr:colOff>
      <xdr:row>281</xdr:row>
      <xdr:rowOff>2156732</xdr:rowOff>
    </xdr:to>
    <xdr:pic>
      <xdr:nvPicPr>
        <xdr:cNvPr id="282" name="Picture 281" descr="NS_0.jpg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5674178" y="6117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282</xdr:row>
      <xdr:rowOff>13607</xdr:rowOff>
    </xdr:from>
    <xdr:to>
      <xdr:col>3</xdr:col>
      <xdr:colOff>2156732</xdr:colOff>
      <xdr:row>282</xdr:row>
      <xdr:rowOff>2156732</xdr:rowOff>
    </xdr:to>
    <xdr:pic>
      <xdr:nvPicPr>
        <xdr:cNvPr id="283" name="Picture 282" descr="NT_3.jpg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5674178" y="6139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283</xdr:row>
      <xdr:rowOff>13607</xdr:rowOff>
    </xdr:from>
    <xdr:to>
      <xdr:col>3</xdr:col>
      <xdr:colOff>2156732</xdr:colOff>
      <xdr:row>283</xdr:row>
      <xdr:rowOff>2156732</xdr:rowOff>
    </xdr:to>
    <xdr:pic>
      <xdr:nvPicPr>
        <xdr:cNvPr id="284" name="Picture 283" descr="NW_4.jpg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5674178" y="6161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284</xdr:row>
      <xdr:rowOff>13607</xdr:rowOff>
    </xdr:from>
    <xdr:to>
      <xdr:col>3</xdr:col>
      <xdr:colOff>2156732</xdr:colOff>
      <xdr:row>284</xdr:row>
      <xdr:rowOff>2156732</xdr:rowOff>
    </xdr:to>
    <xdr:pic>
      <xdr:nvPicPr>
        <xdr:cNvPr id="285" name="Picture 284" descr="NX_3.jpg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5674178" y="6183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285</xdr:row>
      <xdr:rowOff>13607</xdr:rowOff>
    </xdr:from>
    <xdr:to>
      <xdr:col>3</xdr:col>
      <xdr:colOff>2156732</xdr:colOff>
      <xdr:row>285</xdr:row>
      <xdr:rowOff>2156732</xdr:rowOff>
    </xdr:to>
    <xdr:pic>
      <xdr:nvPicPr>
        <xdr:cNvPr id="286" name="Picture 285" descr="NY_1.jpg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5674178" y="6204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286</xdr:row>
      <xdr:rowOff>13607</xdr:rowOff>
    </xdr:from>
    <xdr:to>
      <xdr:col>3</xdr:col>
      <xdr:colOff>2156732</xdr:colOff>
      <xdr:row>286</xdr:row>
      <xdr:rowOff>2156732</xdr:rowOff>
    </xdr:to>
    <xdr:pic>
      <xdr:nvPicPr>
        <xdr:cNvPr id="287" name="Picture 286" descr="NZ_1.jpg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674178" y="6226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287</xdr:row>
      <xdr:rowOff>13607</xdr:rowOff>
    </xdr:from>
    <xdr:to>
      <xdr:col>3</xdr:col>
      <xdr:colOff>2156732</xdr:colOff>
      <xdr:row>287</xdr:row>
      <xdr:rowOff>2156732</xdr:rowOff>
    </xdr:to>
    <xdr:pic>
      <xdr:nvPicPr>
        <xdr:cNvPr id="288" name="Picture 287" descr="OA_1.jpg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5674178" y="6248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288</xdr:row>
      <xdr:rowOff>13607</xdr:rowOff>
    </xdr:from>
    <xdr:to>
      <xdr:col>3</xdr:col>
      <xdr:colOff>2154827</xdr:colOff>
      <xdr:row>288</xdr:row>
      <xdr:rowOff>2154827</xdr:rowOff>
    </xdr:to>
    <xdr:pic>
      <xdr:nvPicPr>
        <xdr:cNvPr id="289" name="Picture 288" descr="OB.jpg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2703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289</xdr:row>
      <xdr:rowOff>13607</xdr:rowOff>
    </xdr:from>
    <xdr:to>
      <xdr:col>3</xdr:col>
      <xdr:colOff>2154827</xdr:colOff>
      <xdr:row>289</xdr:row>
      <xdr:rowOff>2154827</xdr:rowOff>
    </xdr:to>
    <xdr:pic>
      <xdr:nvPicPr>
        <xdr:cNvPr id="290" name="Picture 289" descr="OC.jpg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2920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290</xdr:row>
      <xdr:rowOff>13607</xdr:rowOff>
    </xdr:from>
    <xdr:to>
      <xdr:col>3</xdr:col>
      <xdr:colOff>2154827</xdr:colOff>
      <xdr:row>290</xdr:row>
      <xdr:rowOff>2154827</xdr:rowOff>
    </xdr:to>
    <xdr:pic>
      <xdr:nvPicPr>
        <xdr:cNvPr id="291" name="Picture 290" descr="OD.jpg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3138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291</xdr:row>
      <xdr:rowOff>13607</xdr:rowOff>
    </xdr:from>
    <xdr:to>
      <xdr:col>3</xdr:col>
      <xdr:colOff>2156732</xdr:colOff>
      <xdr:row>291</xdr:row>
      <xdr:rowOff>2156732</xdr:rowOff>
    </xdr:to>
    <xdr:pic>
      <xdr:nvPicPr>
        <xdr:cNvPr id="292" name="Picture 291" descr="OE_0.jpg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5674178" y="6335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292</xdr:row>
      <xdr:rowOff>13607</xdr:rowOff>
    </xdr:from>
    <xdr:to>
      <xdr:col>3</xdr:col>
      <xdr:colOff>2156732</xdr:colOff>
      <xdr:row>292</xdr:row>
      <xdr:rowOff>2156732</xdr:rowOff>
    </xdr:to>
    <xdr:pic>
      <xdr:nvPicPr>
        <xdr:cNvPr id="293" name="Picture 292" descr="OF_3.jpg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674178" y="6357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293</xdr:row>
      <xdr:rowOff>13607</xdr:rowOff>
    </xdr:from>
    <xdr:to>
      <xdr:col>3</xdr:col>
      <xdr:colOff>2156732</xdr:colOff>
      <xdr:row>293</xdr:row>
      <xdr:rowOff>2156732</xdr:rowOff>
    </xdr:to>
    <xdr:pic>
      <xdr:nvPicPr>
        <xdr:cNvPr id="294" name="Picture 293" descr="OG_2.jpg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5674178" y="6379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294</xdr:row>
      <xdr:rowOff>13607</xdr:rowOff>
    </xdr:from>
    <xdr:to>
      <xdr:col>3</xdr:col>
      <xdr:colOff>2156732</xdr:colOff>
      <xdr:row>294</xdr:row>
      <xdr:rowOff>2156732</xdr:rowOff>
    </xdr:to>
    <xdr:pic>
      <xdr:nvPicPr>
        <xdr:cNvPr id="295" name="Picture 294" descr="OH_0.jpg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5674178" y="6400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295</xdr:row>
      <xdr:rowOff>13607</xdr:rowOff>
    </xdr:from>
    <xdr:to>
      <xdr:col>3</xdr:col>
      <xdr:colOff>2154827</xdr:colOff>
      <xdr:row>295</xdr:row>
      <xdr:rowOff>2154827</xdr:rowOff>
    </xdr:to>
    <xdr:pic>
      <xdr:nvPicPr>
        <xdr:cNvPr id="296" name="Picture 295" descr="OJ.jpg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4227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296</xdr:row>
      <xdr:rowOff>13607</xdr:rowOff>
    </xdr:from>
    <xdr:to>
      <xdr:col>3</xdr:col>
      <xdr:colOff>2154827</xdr:colOff>
      <xdr:row>296</xdr:row>
      <xdr:rowOff>2154827</xdr:rowOff>
    </xdr:to>
    <xdr:pic>
      <xdr:nvPicPr>
        <xdr:cNvPr id="297" name="Picture 296" descr="OK.jpg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444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297</xdr:row>
      <xdr:rowOff>13607</xdr:rowOff>
    </xdr:from>
    <xdr:to>
      <xdr:col>3</xdr:col>
      <xdr:colOff>2154827</xdr:colOff>
      <xdr:row>297</xdr:row>
      <xdr:rowOff>2154827</xdr:rowOff>
    </xdr:to>
    <xdr:pic>
      <xdr:nvPicPr>
        <xdr:cNvPr id="298" name="Picture 297" descr="OL.jpg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4662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298</xdr:row>
      <xdr:rowOff>13607</xdr:rowOff>
    </xdr:from>
    <xdr:to>
      <xdr:col>3</xdr:col>
      <xdr:colOff>2156732</xdr:colOff>
      <xdr:row>298</xdr:row>
      <xdr:rowOff>2156732</xdr:rowOff>
    </xdr:to>
    <xdr:pic>
      <xdr:nvPicPr>
        <xdr:cNvPr id="299" name="Picture 298" descr="OM_0.jpg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5674178" y="6488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299</xdr:row>
      <xdr:rowOff>13607</xdr:rowOff>
    </xdr:from>
    <xdr:to>
      <xdr:col>3</xdr:col>
      <xdr:colOff>2156732</xdr:colOff>
      <xdr:row>299</xdr:row>
      <xdr:rowOff>2156732</xdr:rowOff>
    </xdr:to>
    <xdr:pic>
      <xdr:nvPicPr>
        <xdr:cNvPr id="300" name="Picture 299" descr="ON_1.jpg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5674178" y="6509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300</xdr:row>
      <xdr:rowOff>13607</xdr:rowOff>
    </xdr:from>
    <xdr:to>
      <xdr:col>3</xdr:col>
      <xdr:colOff>2156732</xdr:colOff>
      <xdr:row>300</xdr:row>
      <xdr:rowOff>2156732</xdr:rowOff>
    </xdr:to>
    <xdr:pic>
      <xdr:nvPicPr>
        <xdr:cNvPr id="301" name="Picture 300" descr="OP_0.jpg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5674178" y="6531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301</xdr:row>
      <xdr:rowOff>13607</xdr:rowOff>
    </xdr:from>
    <xdr:to>
      <xdr:col>3</xdr:col>
      <xdr:colOff>2156732</xdr:colOff>
      <xdr:row>301</xdr:row>
      <xdr:rowOff>2156732</xdr:rowOff>
    </xdr:to>
    <xdr:pic>
      <xdr:nvPicPr>
        <xdr:cNvPr id="302" name="Picture 301" descr="OQ_3.jpg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5674178" y="6553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302</xdr:row>
      <xdr:rowOff>13607</xdr:rowOff>
    </xdr:from>
    <xdr:to>
      <xdr:col>3</xdr:col>
      <xdr:colOff>2156732</xdr:colOff>
      <xdr:row>302</xdr:row>
      <xdr:rowOff>2156732</xdr:rowOff>
    </xdr:to>
    <xdr:pic>
      <xdr:nvPicPr>
        <xdr:cNvPr id="303" name="Picture 302" descr="OR_0.jpg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5674178" y="6575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303</xdr:row>
      <xdr:rowOff>13607</xdr:rowOff>
    </xdr:from>
    <xdr:to>
      <xdr:col>3</xdr:col>
      <xdr:colOff>2156732</xdr:colOff>
      <xdr:row>303</xdr:row>
      <xdr:rowOff>2156732</xdr:rowOff>
    </xdr:to>
    <xdr:pic>
      <xdr:nvPicPr>
        <xdr:cNvPr id="304" name="Picture 303" descr="OS_3.jpg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5674178" y="6596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304</xdr:row>
      <xdr:rowOff>13607</xdr:rowOff>
    </xdr:from>
    <xdr:to>
      <xdr:col>3</xdr:col>
      <xdr:colOff>2156732</xdr:colOff>
      <xdr:row>304</xdr:row>
      <xdr:rowOff>2156732</xdr:rowOff>
    </xdr:to>
    <xdr:pic>
      <xdr:nvPicPr>
        <xdr:cNvPr id="305" name="Picture 304" descr="OT_1.jpg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5674178" y="6618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305</xdr:row>
      <xdr:rowOff>13607</xdr:rowOff>
    </xdr:from>
    <xdr:to>
      <xdr:col>3</xdr:col>
      <xdr:colOff>2156732</xdr:colOff>
      <xdr:row>305</xdr:row>
      <xdr:rowOff>2156732</xdr:rowOff>
    </xdr:to>
    <xdr:pic>
      <xdr:nvPicPr>
        <xdr:cNvPr id="306" name="Picture 305" descr="OW_1.jpg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5674178" y="6640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306</xdr:row>
      <xdr:rowOff>13607</xdr:rowOff>
    </xdr:from>
    <xdr:to>
      <xdr:col>3</xdr:col>
      <xdr:colOff>2154827</xdr:colOff>
      <xdr:row>306</xdr:row>
      <xdr:rowOff>2154827</xdr:rowOff>
    </xdr:to>
    <xdr:pic>
      <xdr:nvPicPr>
        <xdr:cNvPr id="307" name="Picture 306" descr="OX.jpg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6621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307</xdr:row>
      <xdr:rowOff>13607</xdr:rowOff>
    </xdr:from>
    <xdr:to>
      <xdr:col>3</xdr:col>
      <xdr:colOff>2154827</xdr:colOff>
      <xdr:row>307</xdr:row>
      <xdr:rowOff>2154827</xdr:rowOff>
    </xdr:to>
    <xdr:pic>
      <xdr:nvPicPr>
        <xdr:cNvPr id="308" name="Picture 307" descr="OY.jpg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683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308</xdr:row>
      <xdr:rowOff>13607</xdr:rowOff>
    </xdr:from>
    <xdr:to>
      <xdr:col>3</xdr:col>
      <xdr:colOff>2154827</xdr:colOff>
      <xdr:row>308</xdr:row>
      <xdr:rowOff>2154827</xdr:rowOff>
    </xdr:to>
    <xdr:pic>
      <xdr:nvPicPr>
        <xdr:cNvPr id="309" name="Picture 308" descr="OZ.jpg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7057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309</xdr:row>
      <xdr:rowOff>13607</xdr:rowOff>
    </xdr:from>
    <xdr:to>
      <xdr:col>3</xdr:col>
      <xdr:colOff>2156732</xdr:colOff>
      <xdr:row>309</xdr:row>
      <xdr:rowOff>2156732</xdr:rowOff>
    </xdr:to>
    <xdr:pic>
      <xdr:nvPicPr>
        <xdr:cNvPr id="310" name="Picture 309" descr="PA_0.jpg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5674178" y="6727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310</xdr:row>
      <xdr:rowOff>13607</xdr:rowOff>
    </xdr:from>
    <xdr:to>
      <xdr:col>3</xdr:col>
      <xdr:colOff>2156732</xdr:colOff>
      <xdr:row>310</xdr:row>
      <xdr:rowOff>2156732</xdr:rowOff>
    </xdr:to>
    <xdr:pic>
      <xdr:nvPicPr>
        <xdr:cNvPr id="311" name="Picture 310" descr="PB_0.jpg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5674178" y="6749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311</xdr:row>
      <xdr:rowOff>13607</xdr:rowOff>
    </xdr:from>
    <xdr:to>
      <xdr:col>3</xdr:col>
      <xdr:colOff>2156732</xdr:colOff>
      <xdr:row>311</xdr:row>
      <xdr:rowOff>2156732</xdr:rowOff>
    </xdr:to>
    <xdr:pic>
      <xdr:nvPicPr>
        <xdr:cNvPr id="312" name="Picture 311" descr="PC_1.jpg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5674178" y="6771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312</xdr:row>
      <xdr:rowOff>13607</xdr:rowOff>
    </xdr:from>
    <xdr:to>
      <xdr:col>3</xdr:col>
      <xdr:colOff>2156732</xdr:colOff>
      <xdr:row>312</xdr:row>
      <xdr:rowOff>2156732</xdr:rowOff>
    </xdr:to>
    <xdr:pic>
      <xdr:nvPicPr>
        <xdr:cNvPr id="313" name="Picture 312" descr="PD_2.jpg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5674178" y="6792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313</xdr:row>
      <xdr:rowOff>13607</xdr:rowOff>
    </xdr:from>
    <xdr:to>
      <xdr:col>3</xdr:col>
      <xdr:colOff>2156732</xdr:colOff>
      <xdr:row>313</xdr:row>
      <xdr:rowOff>2156732</xdr:rowOff>
    </xdr:to>
    <xdr:pic>
      <xdr:nvPicPr>
        <xdr:cNvPr id="314" name="Picture 313" descr="PE_3.jpg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5674178" y="6814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314</xdr:row>
      <xdr:rowOff>13607</xdr:rowOff>
    </xdr:from>
    <xdr:to>
      <xdr:col>3</xdr:col>
      <xdr:colOff>2156732</xdr:colOff>
      <xdr:row>314</xdr:row>
      <xdr:rowOff>2156732</xdr:rowOff>
    </xdr:to>
    <xdr:pic>
      <xdr:nvPicPr>
        <xdr:cNvPr id="315" name="Picture 314" descr="PF_2.jpg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5674178" y="6836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315</xdr:row>
      <xdr:rowOff>13607</xdr:rowOff>
    </xdr:from>
    <xdr:to>
      <xdr:col>3</xdr:col>
      <xdr:colOff>2156732</xdr:colOff>
      <xdr:row>315</xdr:row>
      <xdr:rowOff>2156732</xdr:rowOff>
    </xdr:to>
    <xdr:pic>
      <xdr:nvPicPr>
        <xdr:cNvPr id="316" name="Picture 315" descr="PG_0.jpg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5674178" y="6858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316</xdr:row>
      <xdr:rowOff>13607</xdr:rowOff>
    </xdr:from>
    <xdr:to>
      <xdr:col>3</xdr:col>
      <xdr:colOff>2156732</xdr:colOff>
      <xdr:row>316</xdr:row>
      <xdr:rowOff>2156732</xdr:rowOff>
    </xdr:to>
    <xdr:pic>
      <xdr:nvPicPr>
        <xdr:cNvPr id="317" name="Picture 316" descr="PH_0.jpg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5674178" y="6879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317</xdr:row>
      <xdr:rowOff>13607</xdr:rowOff>
    </xdr:from>
    <xdr:to>
      <xdr:col>3</xdr:col>
      <xdr:colOff>2154827</xdr:colOff>
      <xdr:row>317</xdr:row>
      <xdr:rowOff>2154827</xdr:rowOff>
    </xdr:to>
    <xdr:pic>
      <xdr:nvPicPr>
        <xdr:cNvPr id="318" name="Picture 317" descr="PJ.jpg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9016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318</xdr:row>
      <xdr:rowOff>13607</xdr:rowOff>
    </xdr:from>
    <xdr:to>
      <xdr:col>3</xdr:col>
      <xdr:colOff>2156732</xdr:colOff>
      <xdr:row>318</xdr:row>
      <xdr:rowOff>2156732</xdr:rowOff>
    </xdr:to>
    <xdr:pic>
      <xdr:nvPicPr>
        <xdr:cNvPr id="319" name="Picture 318" descr="PK_4.jpg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5674178" y="6923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319</xdr:row>
      <xdr:rowOff>13607</xdr:rowOff>
    </xdr:from>
    <xdr:to>
      <xdr:col>3</xdr:col>
      <xdr:colOff>2156732</xdr:colOff>
      <xdr:row>319</xdr:row>
      <xdr:rowOff>2156732</xdr:rowOff>
    </xdr:to>
    <xdr:pic>
      <xdr:nvPicPr>
        <xdr:cNvPr id="320" name="Picture 319" descr="PL_3.jpg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5674178" y="6945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320</xdr:row>
      <xdr:rowOff>13607</xdr:rowOff>
    </xdr:from>
    <xdr:to>
      <xdr:col>3</xdr:col>
      <xdr:colOff>2156732</xdr:colOff>
      <xdr:row>320</xdr:row>
      <xdr:rowOff>2156732</xdr:rowOff>
    </xdr:to>
    <xdr:pic>
      <xdr:nvPicPr>
        <xdr:cNvPr id="321" name="Picture 320" descr="PM_0.jpg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5674178" y="6966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321</xdr:row>
      <xdr:rowOff>13607</xdr:rowOff>
    </xdr:from>
    <xdr:to>
      <xdr:col>3</xdr:col>
      <xdr:colOff>2154827</xdr:colOff>
      <xdr:row>321</xdr:row>
      <xdr:rowOff>2154827</xdr:rowOff>
    </xdr:to>
    <xdr:pic>
      <xdr:nvPicPr>
        <xdr:cNvPr id="322" name="Picture 321" descr="PN.jpg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69887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322</xdr:row>
      <xdr:rowOff>13607</xdr:rowOff>
    </xdr:from>
    <xdr:to>
      <xdr:col>3</xdr:col>
      <xdr:colOff>2154827</xdr:colOff>
      <xdr:row>322</xdr:row>
      <xdr:rowOff>2154827</xdr:rowOff>
    </xdr:to>
    <xdr:pic>
      <xdr:nvPicPr>
        <xdr:cNvPr id="323" name="Picture 322" descr="PO.jpg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010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323</xdr:row>
      <xdr:rowOff>13607</xdr:rowOff>
    </xdr:from>
    <xdr:to>
      <xdr:col>3</xdr:col>
      <xdr:colOff>2156732</xdr:colOff>
      <xdr:row>323</xdr:row>
      <xdr:rowOff>2156732</xdr:rowOff>
    </xdr:to>
    <xdr:pic>
      <xdr:nvPicPr>
        <xdr:cNvPr id="324" name="Picture 323" descr="PQ_3.jpg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5674178" y="7032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324</xdr:row>
      <xdr:rowOff>13607</xdr:rowOff>
    </xdr:from>
    <xdr:to>
      <xdr:col>3</xdr:col>
      <xdr:colOff>2156732</xdr:colOff>
      <xdr:row>324</xdr:row>
      <xdr:rowOff>2156732</xdr:rowOff>
    </xdr:to>
    <xdr:pic>
      <xdr:nvPicPr>
        <xdr:cNvPr id="325" name="Picture 324" descr="PR_0.jpg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5674178" y="7054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325</xdr:row>
      <xdr:rowOff>13607</xdr:rowOff>
    </xdr:from>
    <xdr:to>
      <xdr:col>3</xdr:col>
      <xdr:colOff>2154827</xdr:colOff>
      <xdr:row>325</xdr:row>
      <xdr:rowOff>2154827</xdr:rowOff>
    </xdr:to>
    <xdr:pic>
      <xdr:nvPicPr>
        <xdr:cNvPr id="326" name="Picture 325" descr="PS.jpg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0758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326</xdr:row>
      <xdr:rowOff>13607</xdr:rowOff>
    </xdr:from>
    <xdr:to>
      <xdr:col>3</xdr:col>
      <xdr:colOff>2156732</xdr:colOff>
      <xdr:row>326</xdr:row>
      <xdr:rowOff>2156732</xdr:rowOff>
    </xdr:to>
    <xdr:pic>
      <xdr:nvPicPr>
        <xdr:cNvPr id="327" name="Picture 326" descr="PT_0.jpg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5674178" y="7097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327</xdr:row>
      <xdr:rowOff>13607</xdr:rowOff>
    </xdr:from>
    <xdr:to>
      <xdr:col>3</xdr:col>
      <xdr:colOff>2156732</xdr:colOff>
      <xdr:row>327</xdr:row>
      <xdr:rowOff>2156732</xdr:rowOff>
    </xdr:to>
    <xdr:pic>
      <xdr:nvPicPr>
        <xdr:cNvPr id="328" name="Picture 327" descr="PW_0.jpg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674178" y="7119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328</xdr:row>
      <xdr:rowOff>13607</xdr:rowOff>
    </xdr:from>
    <xdr:to>
      <xdr:col>3</xdr:col>
      <xdr:colOff>2156732</xdr:colOff>
      <xdr:row>328</xdr:row>
      <xdr:rowOff>2156732</xdr:rowOff>
    </xdr:to>
    <xdr:pic>
      <xdr:nvPicPr>
        <xdr:cNvPr id="329" name="Picture 328" descr="PX_2.jpg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5674178" y="7141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329</xdr:row>
      <xdr:rowOff>13607</xdr:rowOff>
    </xdr:from>
    <xdr:to>
      <xdr:col>3</xdr:col>
      <xdr:colOff>2156732</xdr:colOff>
      <xdr:row>329</xdr:row>
      <xdr:rowOff>2156732</xdr:rowOff>
    </xdr:to>
    <xdr:pic>
      <xdr:nvPicPr>
        <xdr:cNvPr id="330" name="Picture 329" descr="PY_0.jpg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5674178" y="7162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330</xdr:row>
      <xdr:rowOff>13607</xdr:rowOff>
    </xdr:from>
    <xdr:to>
      <xdr:col>3</xdr:col>
      <xdr:colOff>2154827</xdr:colOff>
      <xdr:row>330</xdr:row>
      <xdr:rowOff>2154827</xdr:rowOff>
    </xdr:to>
    <xdr:pic>
      <xdr:nvPicPr>
        <xdr:cNvPr id="331" name="Picture 330" descr="PZ.jpg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1847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331</xdr:row>
      <xdr:rowOff>13607</xdr:rowOff>
    </xdr:from>
    <xdr:to>
      <xdr:col>3</xdr:col>
      <xdr:colOff>2154827</xdr:colOff>
      <xdr:row>331</xdr:row>
      <xdr:rowOff>2154827</xdr:rowOff>
    </xdr:to>
    <xdr:pic>
      <xdr:nvPicPr>
        <xdr:cNvPr id="332" name="Picture 331" descr="QA.jpg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206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332</xdr:row>
      <xdr:rowOff>13607</xdr:rowOff>
    </xdr:from>
    <xdr:to>
      <xdr:col>3</xdr:col>
      <xdr:colOff>2156732</xdr:colOff>
      <xdr:row>332</xdr:row>
      <xdr:rowOff>2156732</xdr:rowOff>
    </xdr:to>
    <xdr:pic>
      <xdr:nvPicPr>
        <xdr:cNvPr id="333" name="Picture 332" descr="QB_0.jpg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5674178" y="7228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333</xdr:row>
      <xdr:rowOff>13607</xdr:rowOff>
    </xdr:from>
    <xdr:to>
      <xdr:col>3</xdr:col>
      <xdr:colOff>2156732</xdr:colOff>
      <xdr:row>333</xdr:row>
      <xdr:rowOff>2156732</xdr:rowOff>
    </xdr:to>
    <xdr:pic>
      <xdr:nvPicPr>
        <xdr:cNvPr id="334" name="Picture 333" descr="QC_0.jpg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5674178" y="7250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334</xdr:row>
      <xdr:rowOff>13607</xdr:rowOff>
    </xdr:from>
    <xdr:to>
      <xdr:col>3</xdr:col>
      <xdr:colOff>2156732</xdr:colOff>
      <xdr:row>334</xdr:row>
      <xdr:rowOff>2156732</xdr:rowOff>
    </xdr:to>
    <xdr:pic>
      <xdr:nvPicPr>
        <xdr:cNvPr id="335" name="Picture 334" descr="QD_0.jpg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5674178" y="7271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335</xdr:row>
      <xdr:rowOff>13607</xdr:rowOff>
    </xdr:from>
    <xdr:to>
      <xdr:col>3</xdr:col>
      <xdr:colOff>2156732</xdr:colOff>
      <xdr:row>335</xdr:row>
      <xdr:rowOff>2156732</xdr:rowOff>
    </xdr:to>
    <xdr:pic>
      <xdr:nvPicPr>
        <xdr:cNvPr id="336" name="Picture 335" descr="QE_1.jpg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5674178" y="7293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336</xdr:row>
      <xdr:rowOff>13607</xdr:rowOff>
    </xdr:from>
    <xdr:to>
      <xdr:col>3</xdr:col>
      <xdr:colOff>2154827</xdr:colOff>
      <xdr:row>336</xdr:row>
      <xdr:rowOff>2154827</xdr:rowOff>
    </xdr:to>
    <xdr:pic>
      <xdr:nvPicPr>
        <xdr:cNvPr id="337" name="Picture 336" descr="QF.jpg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3153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337</xdr:row>
      <xdr:rowOff>13607</xdr:rowOff>
    </xdr:from>
    <xdr:to>
      <xdr:col>3</xdr:col>
      <xdr:colOff>2156732</xdr:colOff>
      <xdr:row>337</xdr:row>
      <xdr:rowOff>2156732</xdr:rowOff>
    </xdr:to>
    <xdr:pic>
      <xdr:nvPicPr>
        <xdr:cNvPr id="338" name="Picture 337" descr="QG_1.jpg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5674178" y="7337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338</xdr:row>
      <xdr:rowOff>13607</xdr:rowOff>
    </xdr:from>
    <xdr:to>
      <xdr:col>3</xdr:col>
      <xdr:colOff>2154827</xdr:colOff>
      <xdr:row>338</xdr:row>
      <xdr:rowOff>2154827</xdr:rowOff>
    </xdr:to>
    <xdr:pic>
      <xdr:nvPicPr>
        <xdr:cNvPr id="339" name="Picture 338" descr="QH.jpg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3588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339</xdr:row>
      <xdr:rowOff>13607</xdr:rowOff>
    </xdr:from>
    <xdr:to>
      <xdr:col>3</xdr:col>
      <xdr:colOff>2156732</xdr:colOff>
      <xdr:row>339</xdr:row>
      <xdr:rowOff>2156732</xdr:rowOff>
    </xdr:to>
    <xdr:pic>
      <xdr:nvPicPr>
        <xdr:cNvPr id="340" name="Picture 339" descr="QJ_0.jpg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5674178" y="7380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340</xdr:row>
      <xdr:rowOff>13607</xdr:rowOff>
    </xdr:from>
    <xdr:to>
      <xdr:col>3</xdr:col>
      <xdr:colOff>2156732</xdr:colOff>
      <xdr:row>340</xdr:row>
      <xdr:rowOff>2156732</xdr:rowOff>
    </xdr:to>
    <xdr:pic>
      <xdr:nvPicPr>
        <xdr:cNvPr id="341" name="Picture 340" descr="QK_0.jpg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674178" y="7402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341</xdr:row>
      <xdr:rowOff>13607</xdr:rowOff>
    </xdr:from>
    <xdr:to>
      <xdr:col>3</xdr:col>
      <xdr:colOff>2154827</xdr:colOff>
      <xdr:row>341</xdr:row>
      <xdr:rowOff>2154827</xdr:rowOff>
    </xdr:to>
    <xdr:pic>
      <xdr:nvPicPr>
        <xdr:cNvPr id="342" name="Picture 341" descr="QL.jpg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4241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342</xdr:row>
      <xdr:rowOff>13607</xdr:rowOff>
    </xdr:from>
    <xdr:to>
      <xdr:col>3</xdr:col>
      <xdr:colOff>2154827</xdr:colOff>
      <xdr:row>342</xdr:row>
      <xdr:rowOff>2154827</xdr:rowOff>
    </xdr:to>
    <xdr:pic>
      <xdr:nvPicPr>
        <xdr:cNvPr id="343" name="Picture 342" descr="QM.jpg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445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343</xdr:row>
      <xdr:rowOff>13607</xdr:rowOff>
    </xdr:from>
    <xdr:to>
      <xdr:col>3</xdr:col>
      <xdr:colOff>2154827</xdr:colOff>
      <xdr:row>343</xdr:row>
      <xdr:rowOff>2154827</xdr:rowOff>
    </xdr:to>
    <xdr:pic>
      <xdr:nvPicPr>
        <xdr:cNvPr id="344" name="Picture 343" descr="QN.jpg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4677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344</xdr:row>
      <xdr:rowOff>13607</xdr:rowOff>
    </xdr:from>
    <xdr:to>
      <xdr:col>3</xdr:col>
      <xdr:colOff>2156732</xdr:colOff>
      <xdr:row>344</xdr:row>
      <xdr:rowOff>2156732</xdr:rowOff>
    </xdr:to>
    <xdr:pic>
      <xdr:nvPicPr>
        <xdr:cNvPr id="345" name="Picture 344" descr="QO_0.jpg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5674178" y="7489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345</xdr:row>
      <xdr:rowOff>13607</xdr:rowOff>
    </xdr:from>
    <xdr:to>
      <xdr:col>3</xdr:col>
      <xdr:colOff>2154827</xdr:colOff>
      <xdr:row>345</xdr:row>
      <xdr:rowOff>2154827</xdr:rowOff>
    </xdr:to>
    <xdr:pic>
      <xdr:nvPicPr>
        <xdr:cNvPr id="346" name="Picture 345" descr="QP.jpg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5112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346</xdr:row>
      <xdr:rowOff>13607</xdr:rowOff>
    </xdr:from>
    <xdr:to>
      <xdr:col>3</xdr:col>
      <xdr:colOff>2154827</xdr:colOff>
      <xdr:row>346</xdr:row>
      <xdr:rowOff>2154827</xdr:rowOff>
    </xdr:to>
    <xdr:pic>
      <xdr:nvPicPr>
        <xdr:cNvPr id="347" name="Picture 346" descr="QR.jpg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5330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347</xdr:row>
      <xdr:rowOff>13607</xdr:rowOff>
    </xdr:from>
    <xdr:to>
      <xdr:col>3</xdr:col>
      <xdr:colOff>2156732</xdr:colOff>
      <xdr:row>347</xdr:row>
      <xdr:rowOff>2156732</xdr:rowOff>
    </xdr:to>
    <xdr:pic>
      <xdr:nvPicPr>
        <xdr:cNvPr id="348" name="Picture 347" descr="QS_1.jpg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5674178" y="7554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348</xdr:row>
      <xdr:rowOff>13607</xdr:rowOff>
    </xdr:from>
    <xdr:to>
      <xdr:col>3</xdr:col>
      <xdr:colOff>2156732</xdr:colOff>
      <xdr:row>348</xdr:row>
      <xdr:rowOff>2156732</xdr:rowOff>
    </xdr:to>
    <xdr:pic>
      <xdr:nvPicPr>
        <xdr:cNvPr id="349" name="Picture 348" descr="QT_0.jpg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5674178" y="7576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349</xdr:row>
      <xdr:rowOff>13607</xdr:rowOff>
    </xdr:from>
    <xdr:to>
      <xdr:col>3</xdr:col>
      <xdr:colOff>2156732</xdr:colOff>
      <xdr:row>349</xdr:row>
      <xdr:rowOff>2156732</xdr:rowOff>
    </xdr:to>
    <xdr:pic>
      <xdr:nvPicPr>
        <xdr:cNvPr id="350" name="Picture 349" descr="QW_1.jpg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5674178" y="7598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350</xdr:row>
      <xdr:rowOff>13607</xdr:rowOff>
    </xdr:from>
    <xdr:to>
      <xdr:col>3</xdr:col>
      <xdr:colOff>2156732</xdr:colOff>
      <xdr:row>350</xdr:row>
      <xdr:rowOff>2156732</xdr:rowOff>
    </xdr:to>
    <xdr:pic>
      <xdr:nvPicPr>
        <xdr:cNvPr id="351" name="Picture 350" descr="QX_0.jpg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5674178" y="7620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351</xdr:row>
      <xdr:rowOff>13607</xdr:rowOff>
    </xdr:from>
    <xdr:to>
      <xdr:col>3</xdr:col>
      <xdr:colOff>2156732</xdr:colOff>
      <xdr:row>351</xdr:row>
      <xdr:rowOff>2156732</xdr:rowOff>
    </xdr:to>
    <xdr:pic>
      <xdr:nvPicPr>
        <xdr:cNvPr id="352" name="Picture 351" descr="QY_0.jpg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5674178" y="7641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352</xdr:row>
      <xdr:rowOff>13607</xdr:rowOff>
    </xdr:from>
    <xdr:to>
      <xdr:col>3</xdr:col>
      <xdr:colOff>2156732</xdr:colOff>
      <xdr:row>352</xdr:row>
      <xdr:rowOff>2156732</xdr:rowOff>
    </xdr:to>
    <xdr:pic>
      <xdr:nvPicPr>
        <xdr:cNvPr id="353" name="Picture 352" descr="QZ_0.jpg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5674178" y="7663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353</xdr:row>
      <xdr:rowOff>13607</xdr:rowOff>
    </xdr:from>
    <xdr:to>
      <xdr:col>3</xdr:col>
      <xdr:colOff>2156732</xdr:colOff>
      <xdr:row>353</xdr:row>
      <xdr:rowOff>2156732</xdr:rowOff>
    </xdr:to>
    <xdr:pic>
      <xdr:nvPicPr>
        <xdr:cNvPr id="354" name="Picture 353" descr="RA_2.jpg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5674178" y="7685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354</xdr:row>
      <xdr:rowOff>13607</xdr:rowOff>
    </xdr:from>
    <xdr:to>
      <xdr:col>3</xdr:col>
      <xdr:colOff>2156732</xdr:colOff>
      <xdr:row>354</xdr:row>
      <xdr:rowOff>2156732</xdr:rowOff>
    </xdr:to>
    <xdr:pic>
      <xdr:nvPicPr>
        <xdr:cNvPr id="355" name="Picture 354" descr="RB_1.jpg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5674178" y="7707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355</xdr:row>
      <xdr:rowOff>13607</xdr:rowOff>
    </xdr:from>
    <xdr:to>
      <xdr:col>3</xdr:col>
      <xdr:colOff>2156732</xdr:colOff>
      <xdr:row>355</xdr:row>
      <xdr:rowOff>2156732</xdr:rowOff>
    </xdr:to>
    <xdr:pic>
      <xdr:nvPicPr>
        <xdr:cNvPr id="356" name="Picture 355" descr="RC_0.jpg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5674178" y="7728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356</xdr:row>
      <xdr:rowOff>13607</xdr:rowOff>
    </xdr:from>
    <xdr:to>
      <xdr:col>3</xdr:col>
      <xdr:colOff>2156732</xdr:colOff>
      <xdr:row>356</xdr:row>
      <xdr:rowOff>2156732</xdr:rowOff>
    </xdr:to>
    <xdr:pic>
      <xdr:nvPicPr>
        <xdr:cNvPr id="357" name="Picture 356" descr="RD_2.jpg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5674178" y="7750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357</xdr:row>
      <xdr:rowOff>13607</xdr:rowOff>
    </xdr:from>
    <xdr:to>
      <xdr:col>3</xdr:col>
      <xdr:colOff>2154827</xdr:colOff>
      <xdr:row>357</xdr:row>
      <xdr:rowOff>2154827</xdr:rowOff>
    </xdr:to>
    <xdr:pic>
      <xdr:nvPicPr>
        <xdr:cNvPr id="358" name="Picture 357" descr="RE.jpg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7725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358</xdr:row>
      <xdr:rowOff>13607</xdr:rowOff>
    </xdr:from>
    <xdr:to>
      <xdr:col>3</xdr:col>
      <xdr:colOff>2156732</xdr:colOff>
      <xdr:row>358</xdr:row>
      <xdr:rowOff>2156732</xdr:rowOff>
    </xdr:to>
    <xdr:pic>
      <xdr:nvPicPr>
        <xdr:cNvPr id="359" name="Picture 358" descr="RF_0.jpg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5674178" y="7794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359</xdr:row>
      <xdr:rowOff>13607</xdr:rowOff>
    </xdr:from>
    <xdr:to>
      <xdr:col>3</xdr:col>
      <xdr:colOff>2154827</xdr:colOff>
      <xdr:row>359</xdr:row>
      <xdr:rowOff>2154827</xdr:rowOff>
    </xdr:to>
    <xdr:pic>
      <xdr:nvPicPr>
        <xdr:cNvPr id="360" name="Picture 359" descr="RG.jpg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8160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360</xdr:row>
      <xdr:rowOff>13607</xdr:rowOff>
    </xdr:from>
    <xdr:to>
      <xdr:col>3</xdr:col>
      <xdr:colOff>2154827</xdr:colOff>
      <xdr:row>360</xdr:row>
      <xdr:rowOff>2154827</xdr:rowOff>
    </xdr:to>
    <xdr:pic>
      <xdr:nvPicPr>
        <xdr:cNvPr id="361" name="Picture 360" descr="RH.jpg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8378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361</xdr:row>
      <xdr:rowOff>13607</xdr:rowOff>
    </xdr:from>
    <xdr:to>
      <xdr:col>3</xdr:col>
      <xdr:colOff>2156732</xdr:colOff>
      <xdr:row>361</xdr:row>
      <xdr:rowOff>2156732</xdr:rowOff>
    </xdr:to>
    <xdr:pic>
      <xdr:nvPicPr>
        <xdr:cNvPr id="362" name="Picture 361" descr="RJ_1.jpg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5674178" y="7859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362</xdr:row>
      <xdr:rowOff>13607</xdr:rowOff>
    </xdr:from>
    <xdr:to>
      <xdr:col>3</xdr:col>
      <xdr:colOff>2154827</xdr:colOff>
      <xdr:row>362</xdr:row>
      <xdr:rowOff>2154827</xdr:rowOff>
    </xdr:to>
    <xdr:pic>
      <xdr:nvPicPr>
        <xdr:cNvPr id="363" name="Picture 362" descr="RK.jpg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8813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363</xdr:row>
      <xdr:rowOff>13607</xdr:rowOff>
    </xdr:from>
    <xdr:to>
      <xdr:col>3</xdr:col>
      <xdr:colOff>2154827</xdr:colOff>
      <xdr:row>363</xdr:row>
      <xdr:rowOff>2154827</xdr:rowOff>
    </xdr:to>
    <xdr:pic>
      <xdr:nvPicPr>
        <xdr:cNvPr id="364" name="Picture 363" descr="RL.jpg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9031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364</xdr:row>
      <xdr:rowOff>13607</xdr:rowOff>
    </xdr:from>
    <xdr:to>
      <xdr:col>3</xdr:col>
      <xdr:colOff>2154827</xdr:colOff>
      <xdr:row>364</xdr:row>
      <xdr:rowOff>2154827</xdr:rowOff>
    </xdr:to>
    <xdr:pic>
      <xdr:nvPicPr>
        <xdr:cNvPr id="365" name="Picture 364" descr="RM.jpg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9249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365</xdr:row>
      <xdr:rowOff>13607</xdr:rowOff>
    </xdr:from>
    <xdr:to>
      <xdr:col>3</xdr:col>
      <xdr:colOff>2156732</xdr:colOff>
      <xdr:row>365</xdr:row>
      <xdr:rowOff>2156732</xdr:rowOff>
    </xdr:to>
    <xdr:pic>
      <xdr:nvPicPr>
        <xdr:cNvPr id="366" name="Picture 365" descr="RN_1.jpg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5674178" y="7946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366</xdr:row>
      <xdr:rowOff>13607</xdr:rowOff>
    </xdr:from>
    <xdr:to>
      <xdr:col>3</xdr:col>
      <xdr:colOff>2154827</xdr:colOff>
      <xdr:row>366</xdr:row>
      <xdr:rowOff>2154827</xdr:rowOff>
    </xdr:to>
    <xdr:pic>
      <xdr:nvPicPr>
        <xdr:cNvPr id="367" name="Picture 366" descr="RO.jpg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7968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367</xdr:row>
      <xdr:rowOff>13607</xdr:rowOff>
    </xdr:from>
    <xdr:to>
      <xdr:col>3</xdr:col>
      <xdr:colOff>2156732</xdr:colOff>
      <xdr:row>367</xdr:row>
      <xdr:rowOff>2156732</xdr:rowOff>
    </xdr:to>
    <xdr:pic>
      <xdr:nvPicPr>
        <xdr:cNvPr id="368" name="Picture 367" descr="RP_0.jpg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5674178" y="7990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368</xdr:row>
      <xdr:rowOff>13607</xdr:rowOff>
    </xdr:from>
    <xdr:to>
      <xdr:col>3</xdr:col>
      <xdr:colOff>2156732</xdr:colOff>
      <xdr:row>368</xdr:row>
      <xdr:rowOff>2156732</xdr:rowOff>
    </xdr:to>
    <xdr:pic>
      <xdr:nvPicPr>
        <xdr:cNvPr id="369" name="Picture 368" descr="RQ_1.jpg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5674178" y="8012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369</xdr:row>
      <xdr:rowOff>13607</xdr:rowOff>
    </xdr:from>
    <xdr:to>
      <xdr:col>3</xdr:col>
      <xdr:colOff>2154827</xdr:colOff>
      <xdr:row>369</xdr:row>
      <xdr:rowOff>2154827</xdr:rowOff>
    </xdr:to>
    <xdr:pic>
      <xdr:nvPicPr>
        <xdr:cNvPr id="370" name="Picture 369" descr="RS.jpg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0337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370</xdr:row>
      <xdr:rowOff>13607</xdr:rowOff>
    </xdr:from>
    <xdr:to>
      <xdr:col>3</xdr:col>
      <xdr:colOff>2156732</xdr:colOff>
      <xdr:row>370</xdr:row>
      <xdr:rowOff>2156732</xdr:rowOff>
    </xdr:to>
    <xdr:pic>
      <xdr:nvPicPr>
        <xdr:cNvPr id="371" name="Picture 370" descr="RT_0.jpg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5674178" y="8055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371</xdr:row>
      <xdr:rowOff>13607</xdr:rowOff>
    </xdr:from>
    <xdr:to>
      <xdr:col>3</xdr:col>
      <xdr:colOff>2156732</xdr:colOff>
      <xdr:row>371</xdr:row>
      <xdr:rowOff>2156732</xdr:rowOff>
    </xdr:to>
    <xdr:pic>
      <xdr:nvPicPr>
        <xdr:cNvPr id="372" name="Picture 371" descr="RW_2.jpg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5674178" y="8077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372</xdr:row>
      <xdr:rowOff>13607</xdr:rowOff>
    </xdr:from>
    <xdr:to>
      <xdr:col>3</xdr:col>
      <xdr:colOff>2156732</xdr:colOff>
      <xdr:row>372</xdr:row>
      <xdr:rowOff>2156732</xdr:rowOff>
    </xdr:to>
    <xdr:pic>
      <xdr:nvPicPr>
        <xdr:cNvPr id="373" name="Picture 372" descr="RX_4.jpg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5674178" y="8099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373</xdr:row>
      <xdr:rowOff>13607</xdr:rowOff>
    </xdr:from>
    <xdr:to>
      <xdr:col>3</xdr:col>
      <xdr:colOff>2154827</xdr:colOff>
      <xdr:row>373</xdr:row>
      <xdr:rowOff>2154827</xdr:rowOff>
    </xdr:to>
    <xdr:pic>
      <xdr:nvPicPr>
        <xdr:cNvPr id="374" name="Picture 373" descr="RY.jpg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1208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374</xdr:row>
      <xdr:rowOff>13607</xdr:rowOff>
    </xdr:from>
    <xdr:to>
      <xdr:col>3</xdr:col>
      <xdr:colOff>2156732</xdr:colOff>
      <xdr:row>374</xdr:row>
      <xdr:rowOff>2156732</xdr:rowOff>
    </xdr:to>
    <xdr:pic>
      <xdr:nvPicPr>
        <xdr:cNvPr id="375" name="Picture 374" descr="RZ_1.jpg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5674178" y="8142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375</xdr:row>
      <xdr:rowOff>13607</xdr:rowOff>
    </xdr:from>
    <xdr:to>
      <xdr:col>3</xdr:col>
      <xdr:colOff>2156732</xdr:colOff>
      <xdr:row>375</xdr:row>
      <xdr:rowOff>2156732</xdr:rowOff>
    </xdr:to>
    <xdr:pic>
      <xdr:nvPicPr>
        <xdr:cNvPr id="376" name="Picture 375" descr="SA_0.jpg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5674178" y="8164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376</xdr:row>
      <xdr:rowOff>13607</xdr:rowOff>
    </xdr:from>
    <xdr:to>
      <xdr:col>3</xdr:col>
      <xdr:colOff>2156732</xdr:colOff>
      <xdr:row>376</xdr:row>
      <xdr:rowOff>2156732</xdr:rowOff>
    </xdr:to>
    <xdr:pic>
      <xdr:nvPicPr>
        <xdr:cNvPr id="377" name="Picture 376" descr="SB_2.jpg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5674178" y="8186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377</xdr:row>
      <xdr:rowOff>13607</xdr:rowOff>
    </xdr:from>
    <xdr:to>
      <xdr:col>3</xdr:col>
      <xdr:colOff>2154827</xdr:colOff>
      <xdr:row>377</xdr:row>
      <xdr:rowOff>2154827</xdr:rowOff>
    </xdr:to>
    <xdr:pic>
      <xdr:nvPicPr>
        <xdr:cNvPr id="378" name="Picture 377" descr="SC.jpg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207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378</xdr:row>
      <xdr:rowOff>13607</xdr:rowOff>
    </xdr:from>
    <xdr:to>
      <xdr:col>3</xdr:col>
      <xdr:colOff>2156732</xdr:colOff>
      <xdr:row>378</xdr:row>
      <xdr:rowOff>2156732</xdr:rowOff>
    </xdr:to>
    <xdr:pic>
      <xdr:nvPicPr>
        <xdr:cNvPr id="379" name="Picture 378" descr="SD_3.jpg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5674178" y="8229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379</xdr:row>
      <xdr:rowOff>13607</xdr:rowOff>
    </xdr:from>
    <xdr:to>
      <xdr:col>3</xdr:col>
      <xdr:colOff>2156732</xdr:colOff>
      <xdr:row>379</xdr:row>
      <xdr:rowOff>2156732</xdr:rowOff>
    </xdr:to>
    <xdr:pic>
      <xdr:nvPicPr>
        <xdr:cNvPr id="380" name="Picture 379" descr="SE_0.jpg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5674178" y="8251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380</xdr:row>
      <xdr:rowOff>13607</xdr:rowOff>
    </xdr:from>
    <xdr:to>
      <xdr:col>3</xdr:col>
      <xdr:colOff>2156732</xdr:colOff>
      <xdr:row>380</xdr:row>
      <xdr:rowOff>2156732</xdr:rowOff>
    </xdr:to>
    <xdr:pic>
      <xdr:nvPicPr>
        <xdr:cNvPr id="381" name="Picture 380" descr="SF_0.jpg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5674178" y="8273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381</xdr:row>
      <xdr:rowOff>13607</xdr:rowOff>
    </xdr:from>
    <xdr:to>
      <xdr:col>3</xdr:col>
      <xdr:colOff>2156732</xdr:colOff>
      <xdr:row>381</xdr:row>
      <xdr:rowOff>2156732</xdr:rowOff>
    </xdr:to>
    <xdr:pic>
      <xdr:nvPicPr>
        <xdr:cNvPr id="382" name="Picture 381" descr="SG_0.jpg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5674178" y="8295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382</xdr:row>
      <xdr:rowOff>13607</xdr:rowOff>
    </xdr:from>
    <xdr:to>
      <xdr:col>3</xdr:col>
      <xdr:colOff>2156732</xdr:colOff>
      <xdr:row>382</xdr:row>
      <xdr:rowOff>2156732</xdr:rowOff>
    </xdr:to>
    <xdr:pic>
      <xdr:nvPicPr>
        <xdr:cNvPr id="383" name="Picture 382" descr="SH_0.jpg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5674178" y="8316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383</xdr:row>
      <xdr:rowOff>13607</xdr:rowOff>
    </xdr:from>
    <xdr:to>
      <xdr:col>3</xdr:col>
      <xdr:colOff>2156732</xdr:colOff>
      <xdr:row>383</xdr:row>
      <xdr:rowOff>2156732</xdr:rowOff>
    </xdr:to>
    <xdr:pic>
      <xdr:nvPicPr>
        <xdr:cNvPr id="384" name="Picture 383" descr="SJ_0.jpg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5674178" y="8338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384</xdr:row>
      <xdr:rowOff>13607</xdr:rowOff>
    </xdr:from>
    <xdr:to>
      <xdr:col>3</xdr:col>
      <xdr:colOff>2156732</xdr:colOff>
      <xdr:row>384</xdr:row>
      <xdr:rowOff>2156732</xdr:rowOff>
    </xdr:to>
    <xdr:pic>
      <xdr:nvPicPr>
        <xdr:cNvPr id="385" name="Picture 384" descr="SK_2.jpg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5674178" y="8360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385</xdr:row>
      <xdr:rowOff>13607</xdr:rowOff>
    </xdr:from>
    <xdr:to>
      <xdr:col>3</xdr:col>
      <xdr:colOff>2154827</xdr:colOff>
      <xdr:row>385</xdr:row>
      <xdr:rowOff>2154827</xdr:rowOff>
    </xdr:to>
    <xdr:pic>
      <xdr:nvPicPr>
        <xdr:cNvPr id="386" name="Picture 385" descr="SL.jpg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3821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386</xdr:row>
      <xdr:rowOff>13607</xdr:rowOff>
    </xdr:from>
    <xdr:to>
      <xdr:col>3</xdr:col>
      <xdr:colOff>2156732</xdr:colOff>
      <xdr:row>386</xdr:row>
      <xdr:rowOff>2156732</xdr:rowOff>
    </xdr:to>
    <xdr:pic>
      <xdr:nvPicPr>
        <xdr:cNvPr id="387" name="Picture 386" descr="SM_4.jpg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5674178" y="84039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387</xdr:row>
      <xdr:rowOff>13607</xdr:rowOff>
    </xdr:from>
    <xdr:to>
      <xdr:col>3</xdr:col>
      <xdr:colOff>2156732</xdr:colOff>
      <xdr:row>387</xdr:row>
      <xdr:rowOff>2156732</xdr:rowOff>
    </xdr:to>
    <xdr:pic>
      <xdr:nvPicPr>
        <xdr:cNvPr id="388" name="Picture 387" descr="SN_4.jpg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5674178" y="8425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388</xdr:row>
      <xdr:rowOff>13607</xdr:rowOff>
    </xdr:from>
    <xdr:to>
      <xdr:col>3</xdr:col>
      <xdr:colOff>2156732</xdr:colOff>
      <xdr:row>388</xdr:row>
      <xdr:rowOff>2156732</xdr:rowOff>
    </xdr:to>
    <xdr:pic>
      <xdr:nvPicPr>
        <xdr:cNvPr id="389" name="Picture 388" descr="SO_0.jpg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5674178" y="8447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389</xdr:row>
      <xdr:rowOff>13607</xdr:rowOff>
    </xdr:from>
    <xdr:to>
      <xdr:col>3</xdr:col>
      <xdr:colOff>2156732</xdr:colOff>
      <xdr:row>389</xdr:row>
      <xdr:rowOff>2156732</xdr:rowOff>
    </xdr:to>
    <xdr:pic>
      <xdr:nvPicPr>
        <xdr:cNvPr id="390" name="Picture 389" descr="SP_0.jpg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5674178" y="8469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390</xdr:row>
      <xdr:rowOff>13607</xdr:rowOff>
    </xdr:from>
    <xdr:to>
      <xdr:col>3</xdr:col>
      <xdr:colOff>2156732</xdr:colOff>
      <xdr:row>390</xdr:row>
      <xdr:rowOff>2156732</xdr:rowOff>
    </xdr:to>
    <xdr:pic>
      <xdr:nvPicPr>
        <xdr:cNvPr id="391" name="Picture 390" descr="SQ_4.jpg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5674178" y="8490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391</xdr:row>
      <xdr:rowOff>13607</xdr:rowOff>
    </xdr:from>
    <xdr:to>
      <xdr:col>3</xdr:col>
      <xdr:colOff>2154827</xdr:colOff>
      <xdr:row>391</xdr:row>
      <xdr:rowOff>2154827</xdr:rowOff>
    </xdr:to>
    <xdr:pic>
      <xdr:nvPicPr>
        <xdr:cNvPr id="392" name="Picture 391" descr="SR.jpg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5127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392</xdr:row>
      <xdr:rowOff>13607</xdr:rowOff>
    </xdr:from>
    <xdr:to>
      <xdr:col>3</xdr:col>
      <xdr:colOff>2156732</xdr:colOff>
      <xdr:row>392</xdr:row>
      <xdr:rowOff>2156732</xdr:rowOff>
    </xdr:to>
    <xdr:pic>
      <xdr:nvPicPr>
        <xdr:cNvPr id="393" name="Picture 392" descr="ST_4.jpg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5674178" y="8534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393</xdr:row>
      <xdr:rowOff>13607</xdr:rowOff>
    </xdr:from>
    <xdr:to>
      <xdr:col>3</xdr:col>
      <xdr:colOff>2156732</xdr:colOff>
      <xdr:row>393</xdr:row>
      <xdr:rowOff>2156732</xdr:rowOff>
    </xdr:to>
    <xdr:pic>
      <xdr:nvPicPr>
        <xdr:cNvPr id="394" name="Picture 393" descr="SW_0.jpg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5674178" y="8556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394</xdr:row>
      <xdr:rowOff>13607</xdr:rowOff>
    </xdr:from>
    <xdr:to>
      <xdr:col>3</xdr:col>
      <xdr:colOff>2154827</xdr:colOff>
      <xdr:row>394</xdr:row>
      <xdr:rowOff>2154827</xdr:rowOff>
    </xdr:to>
    <xdr:pic>
      <xdr:nvPicPr>
        <xdr:cNvPr id="395" name="Picture 394" descr="SX.jpg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5780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395</xdr:row>
      <xdr:rowOff>13607</xdr:rowOff>
    </xdr:from>
    <xdr:to>
      <xdr:col>3</xdr:col>
      <xdr:colOff>2156732</xdr:colOff>
      <xdr:row>395</xdr:row>
      <xdr:rowOff>2156732</xdr:rowOff>
    </xdr:to>
    <xdr:pic>
      <xdr:nvPicPr>
        <xdr:cNvPr id="396" name="Picture 395" descr="SY_1.jpg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5674178" y="8599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396</xdr:row>
      <xdr:rowOff>13607</xdr:rowOff>
    </xdr:from>
    <xdr:to>
      <xdr:col>3</xdr:col>
      <xdr:colOff>2156732</xdr:colOff>
      <xdr:row>396</xdr:row>
      <xdr:rowOff>2156732</xdr:rowOff>
    </xdr:to>
    <xdr:pic>
      <xdr:nvPicPr>
        <xdr:cNvPr id="397" name="Picture 396" descr="SZ_0.jpg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5674178" y="8621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397</xdr:row>
      <xdr:rowOff>13607</xdr:rowOff>
    </xdr:from>
    <xdr:to>
      <xdr:col>3</xdr:col>
      <xdr:colOff>2154827</xdr:colOff>
      <xdr:row>397</xdr:row>
      <xdr:rowOff>2154827</xdr:rowOff>
    </xdr:to>
    <xdr:pic>
      <xdr:nvPicPr>
        <xdr:cNvPr id="398" name="Picture 397" descr="TA.jpg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6433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398</xdr:row>
      <xdr:rowOff>13607</xdr:rowOff>
    </xdr:from>
    <xdr:to>
      <xdr:col>3</xdr:col>
      <xdr:colOff>2154827</xdr:colOff>
      <xdr:row>398</xdr:row>
      <xdr:rowOff>2154827</xdr:rowOff>
    </xdr:to>
    <xdr:pic>
      <xdr:nvPicPr>
        <xdr:cNvPr id="399" name="Picture 398" descr="TB.jpg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6651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399</xdr:row>
      <xdr:rowOff>13607</xdr:rowOff>
    </xdr:from>
    <xdr:to>
      <xdr:col>3</xdr:col>
      <xdr:colOff>2156732</xdr:colOff>
      <xdr:row>399</xdr:row>
      <xdr:rowOff>2156732</xdr:rowOff>
    </xdr:to>
    <xdr:pic>
      <xdr:nvPicPr>
        <xdr:cNvPr id="400" name="Picture 399" descr="TC_0.jpg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5674178" y="8686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400</xdr:row>
      <xdr:rowOff>13607</xdr:rowOff>
    </xdr:from>
    <xdr:to>
      <xdr:col>3</xdr:col>
      <xdr:colOff>2156732</xdr:colOff>
      <xdr:row>400</xdr:row>
      <xdr:rowOff>2156732</xdr:rowOff>
    </xdr:to>
    <xdr:pic>
      <xdr:nvPicPr>
        <xdr:cNvPr id="401" name="Picture 400" descr="TD_1.jpg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5674178" y="8708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401</xdr:row>
      <xdr:rowOff>13607</xdr:rowOff>
    </xdr:from>
    <xdr:to>
      <xdr:col>3</xdr:col>
      <xdr:colOff>2156732</xdr:colOff>
      <xdr:row>401</xdr:row>
      <xdr:rowOff>2156732</xdr:rowOff>
    </xdr:to>
    <xdr:pic>
      <xdr:nvPicPr>
        <xdr:cNvPr id="402" name="Picture 401" descr="TE_1.jpg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5674178" y="8730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402</xdr:row>
      <xdr:rowOff>13607</xdr:rowOff>
    </xdr:from>
    <xdr:to>
      <xdr:col>3</xdr:col>
      <xdr:colOff>2154827</xdr:colOff>
      <xdr:row>402</xdr:row>
      <xdr:rowOff>2154827</xdr:rowOff>
    </xdr:to>
    <xdr:pic>
      <xdr:nvPicPr>
        <xdr:cNvPr id="403" name="Picture 402" descr="TF.jpg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7522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403</xdr:row>
      <xdr:rowOff>13607</xdr:rowOff>
    </xdr:from>
    <xdr:to>
      <xdr:col>3</xdr:col>
      <xdr:colOff>2156732</xdr:colOff>
      <xdr:row>403</xdr:row>
      <xdr:rowOff>2156732</xdr:rowOff>
    </xdr:to>
    <xdr:pic>
      <xdr:nvPicPr>
        <xdr:cNvPr id="404" name="Picture 403" descr="TG_0.jpg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5674178" y="8774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404</xdr:row>
      <xdr:rowOff>13607</xdr:rowOff>
    </xdr:from>
    <xdr:to>
      <xdr:col>3</xdr:col>
      <xdr:colOff>2156732</xdr:colOff>
      <xdr:row>404</xdr:row>
      <xdr:rowOff>2156732</xdr:rowOff>
    </xdr:to>
    <xdr:pic>
      <xdr:nvPicPr>
        <xdr:cNvPr id="405" name="Picture 404" descr="TH_2.jpg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5674178" y="8795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405</xdr:row>
      <xdr:rowOff>13607</xdr:rowOff>
    </xdr:from>
    <xdr:to>
      <xdr:col>3</xdr:col>
      <xdr:colOff>2156732</xdr:colOff>
      <xdr:row>405</xdr:row>
      <xdr:rowOff>2156732</xdr:rowOff>
    </xdr:to>
    <xdr:pic>
      <xdr:nvPicPr>
        <xdr:cNvPr id="406" name="Picture 405" descr="TJ_2.jpg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5674178" y="8817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406</xdr:row>
      <xdr:rowOff>13607</xdr:rowOff>
    </xdr:from>
    <xdr:to>
      <xdr:col>3</xdr:col>
      <xdr:colOff>2156732</xdr:colOff>
      <xdr:row>406</xdr:row>
      <xdr:rowOff>2156732</xdr:rowOff>
    </xdr:to>
    <xdr:pic>
      <xdr:nvPicPr>
        <xdr:cNvPr id="407" name="Picture 406" descr="TK_1.jpg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5674178" y="8839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407</xdr:row>
      <xdr:rowOff>13607</xdr:rowOff>
    </xdr:from>
    <xdr:to>
      <xdr:col>3</xdr:col>
      <xdr:colOff>2156732</xdr:colOff>
      <xdr:row>407</xdr:row>
      <xdr:rowOff>2156732</xdr:rowOff>
    </xdr:to>
    <xdr:pic>
      <xdr:nvPicPr>
        <xdr:cNvPr id="408" name="Picture 407" descr="TL_0.jpg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5674178" y="8861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408</xdr:row>
      <xdr:rowOff>13607</xdr:rowOff>
    </xdr:from>
    <xdr:to>
      <xdr:col>3</xdr:col>
      <xdr:colOff>2156732</xdr:colOff>
      <xdr:row>408</xdr:row>
      <xdr:rowOff>2156732</xdr:rowOff>
    </xdr:to>
    <xdr:pic>
      <xdr:nvPicPr>
        <xdr:cNvPr id="409" name="Picture 408" descr="TM_0.jpg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5674178" y="8882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409</xdr:row>
      <xdr:rowOff>13607</xdr:rowOff>
    </xdr:from>
    <xdr:to>
      <xdr:col>3</xdr:col>
      <xdr:colOff>2156732</xdr:colOff>
      <xdr:row>409</xdr:row>
      <xdr:rowOff>2156732</xdr:rowOff>
    </xdr:to>
    <xdr:pic>
      <xdr:nvPicPr>
        <xdr:cNvPr id="410" name="Picture 409" descr="TN_0.jpg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5674178" y="8904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410</xdr:row>
      <xdr:rowOff>13607</xdr:rowOff>
    </xdr:from>
    <xdr:to>
      <xdr:col>3</xdr:col>
      <xdr:colOff>2156732</xdr:colOff>
      <xdr:row>410</xdr:row>
      <xdr:rowOff>2156732</xdr:rowOff>
    </xdr:to>
    <xdr:pic>
      <xdr:nvPicPr>
        <xdr:cNvPr id="411" name="Picture 410" descr="TO_2.jpg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5674178" y="8926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411</xdr:row>
      <xdr:rowOff>13607</xdr:rowOff>
    </xdr:from>
    <xdr:to>
      <xdr:col>3</xdr:col>
      <xdr:colOff>2154827</xdr:colOff>
      <xdr:row>411</xdr:row>
      <xdr:rowOff>2154827</xdr:rowOff>
    </xdr:to>
    <xdr:pic>
      <xdr:nvPicPr>
        <xdr:cNvPr id="412" name="Picture 411" descr="TP.jpg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9481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412</xdr:row>
      <xdr:rowOff>13607</xdr:rowOff>
    </xdr:from>
    <xdr:to>
      <xdr:col>3</xdr:col>
      <xdr:colOff>2156732</xdr:colOff>
      <xdr:row>412</xdr:row>
      <xdr:rowOff>2156732</xdr:rowOff>
    </xdr:to>
    <xdr:pic>
      <xdr:nvPicPr>
        <xdr:cNvPr id="413" name="Picture 412" descr="TQ_0.jpg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5674178" y="8969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413</xdr:row>
      <xdr:rowOff>13607</xdr:rowOff>
    </xdr:from>
    <xdr:to>
      <xdr:col>3</xdr:col>
      <xdr:colOff>2154827</xdr:colOff>
      <xdr:row>413</xdr:row>
      <xdr:rowOff>2154827</xdr:rowOff>
    </xdr:to>
    <xdr:pic>
      <xdr:nvPicPr>
        <xdr:cNvPr id="414" name="Picture 413" descr="TR.jpg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89917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414</xdr:row>
      <xdr:rowOff>13607</xdr:rowOff>
    </xdr:from>
    <xdr:to>
      <xdr:col>3</xdr:col>
      <xdr:colOff>2156732</xdr:colOff>
      <xdr:row>414</xdr:row>
      <xdr:rowOff>2156732</xdr:rowOff>
    </xdr:to>
    <xdr:pic>
      <xdr:nvPicPr>
        <xdr:cNvPr id="415" name="Picture 414" descr="TS_0.jpg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5674178" y="9013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415</xdr:row>
      <xdr:rowOff>13607</xdr:rowOff>
    </xdr:from>
    <xdr:to>
      <xdr:col>3</xdr:col>
      <xdr:colOff>2156732</xdr:colOff>
      <xdr:row>415</xdr:row>
      <xdr:rowOff>2156732</xdr:rowOff>
    </xdr:to>
    <xdr:pic>
      <xdr:nvPicPr>
        <xdr:cNvPr id="416" name="Picture 415" descr="TW_0.jpg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5674178" y="9035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416</xdr:row>
      <xdr:rowOff>13607</xdr:rowOff>
    </xdr:from>
    <xdr:to>
      <xdr:col>3</xdr:col>
      <xdr:colOff>2154827</xdr:colOff>
      <xdr:row>416</xdr:row>
      <xdr:rowOff>2154827</xdr:rowOff>
    </xdr:to>
    <xdr:pic>
      <xdr:nvPicPr>
        <xdr:cNvPr id="417" name="Picture 416" descr="TX.jpg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0570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417</xdr:row>
      <xdr:rowOff>13607</xdr:rowOff>
    </xdr:from>
    <xdr:to>
      <xdr:col>3</xdr:col>
      <xdr:colOff>2156732</xdr:colOff>
      <xdr:row>417</xdr:row>
      <xdr:rowOff>2156732</xdr:rowOff>
    </xdr:to>
    <xdr:pic>
      <xdr:nvPicPr>
        <xdr:cNvPr id="418" name="Picture 417" descr="TY_0.jpg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5674178" y="9078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418</xdr:row>
      <xdr:rowOff>13607</xdr:rowOff>
    </xdr:from>
    <xdr:to>
      <xdr:col>3</xdr:col>
      <xdr:colOff>2156732</xdr:colOff>
      <xdr:row>418</xdr:row>
      <xdr:rowOff>2156732</xdr:rowOff>
    </xdr:to>
    <xdr:pic>
      <xdr:nvPicPr>
        <xdr:cNvPr id="419" name="Picture 418" descr="TZ_2.jpg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5674178" y="9100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419</xdr:row>
      <xdr:rowOff>13607</xdr:rowOff>
    </xdr:from>
    <xdr:to>
      <xdr:col>3</xdr:col>
      <xdr:colOff>2154827</xdr:colOff>
      <xdr:row>419</xdr:row>
      <xdr:rowOff>2154827</xdr:rowOff>
    </xdr:to>
    <xdr:pic>
      <xdr:nvPicPr>
        <xdr:cNvPr id="420" name="Picture 419" descr="WA.jpg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1223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420</xdr:row>
      <xdr:rowOff>13607</xdr:rowOff>
    </xdr:from>
    <xdr:to>
      <xdr:col>3</xdr:col>
      <xdr:colOff>2156732</xdr:colOff>
      <xdr:row>420</xdr:row>
      <xdr:rowOff>2156732</xdr:rowOff>
    </xdr:to>
    <xdr:pic>
      <xdr:nvPicPr>
        <xdr:cNvPr id="421" name="Picture 420" descr="WB_0.jpg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5674178" y="9144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421</xdr:row>
      <xdr:rowOff>13607</xdr:rowOff>
    </xdr:from>
    <xdr:to>
      <xdr:col>3</xdr:col>
      <xdr:colOff>2154827</xdr:colOff>
      <xdr:row>421</xdr:row>
      <xdr:rowOff>2154827</xdr:rowOff>
    </xdr:to>
    <xdr:pic>
      <xdr:nvPicPr>
        <xdr:cNvPr id="422" name="Picture 421" descr="WC.jpg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165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422</xdr:row>
      <xdr:rowOff>13607</xdr:rowOff>
    </xdr:from>
    <xdr:to>
      <xdr:col>3</xdr:col>
      <xdr:colOff>2154827</xdr:colOff>
      <xdr:row>422</xdr:row>
      <xdr:rowOff>2154827</xdr:rowOff>
    </xdr:to>
    <xdr:pic>
      <xdr:nvPicPr>
        <xdr:cNvPr id="423" name="Picture 422" descr="WD.jpg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1876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423</xdr:row>
      <xdr:rowOff>13607</xdr:rowOff>
    </xdr:from>
    <xdr:to>
      <xdr:col>3</xdr:col>
      <xdr:colOff>2156732</xdr:colOff>
      <xdr:row>423</xdr:row>
      <xdr:rowOff>2156732</xdr:rowOff>
    </xdr:to>
    <xdr:pic>
      <xdr:nvPicPr>
        <xdr:cNvPr id="424" name="Picture 423" descr="WE_0.jpg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5674178" y="9209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424</xdr:row>
      <xdr:rowOff>13607</xdr:rowOff>
    </xdr:from>
    <xdr:to>
      <xdr:col>3</xdr:col>
      <xdr:colOff>2156732</xdr:colOff>
      <xdr:row>424</xdr:row>
      <xdr:rowOff>2156732</xdr:rowOff>
    </xdr:to>
    <xdr:pic>
      <xdr:nvPicPr>
        <xdr:cNvPr id="425" name="Picture 424" descr="WF_0.jpg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5674178" y="9231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425</xdr:row>
      <xdr:rowOff>13607</xdr:rowOff>
    </xdr:from>
    <xdr:to>
      <xdr:col>3</xdr:col>
      <xdr:colOff>2156732</xdr:colOff>
      <xdr:row>425</xdr:row>
      <xdr:rowOff>2156732</xdr:rowOff>
    </xdr:to>
    <xdr:pic>
      <xdr:nvPicPr>
        <xdr:cNvPr id="426" name="Picture 425" descr="WG_1.jpg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5674178" y="92529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426</xdr:row>
      <xdr:rowOff>13607</xdr:rowOff>
    </xdr:from>
    <xdr:to>
      <xdr:col>3</xdr:col>
      <xdr:colOff>2156732</xdr:colOff>
      <xdr:row>426</xdr:row>
      <xdr:rowOff>2156732</xdr:rowOff>
    </xdr:to>
    <xdr:pic>
      <xdr:nvPicPr>
        <xdr:cNvPr id="427" name="Picture 426" descr="WH_1.jpg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5674178" y="9274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427</xdr:row>
      <xdr:rowOff>13607</xdr:rowOff>
    </xdr:from>
    <xdr:to>
      <xdr:col>3</xdr:col>
      <xdr:colOff>2156732</xdr:colOff>
      <xdr:row>427</xdr:row>
      <xdr:rowOff>2156732</xdr:rowOff>
    </xdr:to>
    <xdr:pic>
      <xdr:nvPicPr>
        <xdr:cNvPr id="428" name="Picture 427" descr="WJ_0.jpg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5674178" y="9296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428</xdr:row>
      <xdr:rowOff>13607</xdr:rowOff>
    </xdr:from>
    <xdr:to>
      <xdr:col>3</xdr:col>
      <xdr:colOff>2154827</xdr:colOff>
      <xdr:row>428</xdr:row>
      <xdr:rowOff>2154827</xdr:rowOff>
    </xdr:to>
    <xdr:pic>
      <xdr:nvPicPr>
        <xdr:cNvPr id="429" name="Picture 428" descr="WK.jpg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3183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429</xdr:row>
      <xdr:rowOff>13607</xdr:rowOff>
    </xdr:from>
    <xdr:to>
      <xdr:col>3</xdr:col>
      <xdr:colOff>2156732</xdr:colOff>
      <xdr:row>429</xdr:row>
      <xdr:rowOff>2156732</xdr:rowOff>
    </xdr:to>
    <xdr:pic>
      <xdr:nvPicPr>
        <xdr:cNvPr id="430" name="Picture 429" descr="WL_0.jpg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5674178" y="9340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430</xdr:row>
      <xdr:rowOff>13607</xdr:rowOff>
    </xdr:from>
    <xdr:to>
      <xdr:col>3</xdr:col>
      <xdr:colOff>2156732</xdr:colOff>
      <xdr:row>430</xdr:row>
      <xdr:rowOff>2156732</xdr:rowOff>
    </xdr:to>
    <xdr:pic>
      <xdr:nvPicPr>
        <xdr:cNvPr id="431" name="Picture 430" descr="WM_0.jpg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5674178" y="9361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431</xdr:row>
      <xdr:rowOff>13607</xdr:rowOff>
    </xdr:from>
    <xdr:to>
      <xdr:col>3</xdr:col>
      <xdr:colOff>2156732</xdr:colOff>
      <xdr:row>431</xdr:row>
      <xdr:rowOff>2156732</xdr:rowOff>
    </xdr:to>
    <xdr:pic>
      <xdr:nvPicPr>
        <xdr:cNvPr id="432" name="Picture 431" descr="WN_3.jpg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5674178" y="9383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432</xdr:row>
      <xdr:rowOff>13607</xdr:rowOff>
    </xdr:from>
    <xdr:to>
      <xdr:col>3</xdr:col>
      <xdr:colOff>2156732</xdr:colOff>
      <xdr:row>432</xdr:row>
      <xdr:rowOff>2156732</xdr:rowOff>
    </xdr:to>
    <xdr:pic>
      <xdr:nvPicPr>
        <xdr:cNvPr id="433" name="Picture 432" descr="WO_3.jpg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5674178" y="9405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433</xdr:row>
      <xdr:rowOff>13607</xdr:rowOff>
    </xdr:from>
    <xdr:to>
      <xdr:col>3</xdr:col>
      <xdr:colOff>2156732</xdr:colOff>
      <xdr:row>433</xdr:row>
      <xdr:rowOff>2156732</xdr:rowOff>
    </xdr:to>
    <xdr:pic>
      <xdr:nvPicPr>
        <xdr:cNvPr id="434" name="Picture 433" descr="WP_4.jpg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5674178" y="9427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434</xdr:row>
      <xdr:rowOff>13607</xdr:rowOff>
    </xdr:from>
    <xdr:to>
      <xdr:col>3</xdr:col>
      <xdr:colOff>2156732</xdr:colOff>
      <xdr:row>434</xdr:row>
      <xdr:rowOff>2156732</xdr:rowOff>
    </xdr:to>
    <xdr:pic>
      <xdr:nvPicPr>
        <xdr:cNvPr id="435" name="Picture 434" descr="WQ_1.jpg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5674178" y="9448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435</xdr:row>
      <xdr:rowOff>13607</xdr:rowOff>
    </xdr:from>
    <xdr:to>
      <xdr:col>3</xdr:col>
      <xdr:colOff>2154827</xdr:colOff>
      <xdr:row>435</xdr:row>
      <xdr:rowOff>2154827</xdr:rowOff>
    </xdr:to>
    <xdr:pic>
      <xdr:nvPicPr>
        <xdr:cNvPr id="436" name="Picture 435" descr="WR.jpg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4707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436</xdr:row>
      <xdr:rowOff>13607</xdr:rowOff>
    </xdr:from>
    <xdr:to>
      <xdr:col>3</xdr:col>
      <xdr:colOff>2156732</xdr:colOff>
      <xdr:row>436</xdr:row>
      <xdr:rowOff>2156732</xdr:rowOff>
    </xdr:to>
    <xdr:pic>
      <xdr:nvPicPr>
        <xdr:cNvPr id="437" name="Picture 436" descr="WS_3.jpg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5674178" y="9492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437</xdr:row>
      <xdr:rowOff>13607</xdr:rowOff>
    </xdr:from>
    <xdr:to>
      <xdr:col>3</xdr:col>
      <xdr:colOff>2156732</xdr:colOff>
      <xdr:row>437</xdr:row>
      <xdr:rowOff>2156732</xdr:rowOff>
    </xdr:to>
    <xdr:pic>
      <xdr:nvPicPr>
        <xdr:cNvPr id="438" name="Picture 437" descr="WT_4.jpg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5674178" y="9514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438</xdr:row>
      <xdr:rowOff>13607</xdr:rowOff>
    </xdr:from>
    <xdr:to>
      <xdr:col>3</xdr:col>
      <xdr:colOff>2156732</xdr:colOff>
      <xdr:row>438</xdr:row>
      <xdr:rowOff>2156732</xdr:rowOff>
    </xdr:to>
    <xdr:pic>
      <xdr:nvPicPr>
        <xdr:cNvPr id="439" name="Picture 438" descr="WX_1.jpg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5674178" y="95360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439</xdr:row>
      <xdr:rowOff>13607</xdr:rowOff>
    </xdr:from>
    <xdr:to>
      <xdr:col>3</xdr:col>
      <xdr:colOff>2156732</xdr:colOff>
      <xdr:row>439</xdr:row>
      <xdr:rowOff>2156732</xdr:rowOff>
    </xdr:to>
    <xdr:pic>
      <xdr:nvPicPr>
        <xdr:cNvPr id="440" name="Picture 439" descr="WY_0.jpg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5674178" y="95577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440</xdr:row>
      <xdr:rowOff>13607</xdr:rowOff>
    </xdr:from>
    <xdr:to>
      <xdr:col>3</xdr:col>
      <xdr:colOff>2156732</xdr:colOff>
      <xdr:row>440</xdr:row>
      <xdr:rowOff>2156732</xdr:rowOff>
    </xdr:to>
    <xdr:pic>
      <xdr:nvPicPr>
        <xdr:cNvPr id="441" name="Picture 440" descr="WZ_0.jpg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5674178" y="95795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441</xdr:row>
      <xdr:rowOff>13607</xdr:rowOff>
    </xdr:from>
    <xdr:to>
      <xdr:col>3</xdr:col>
      <xdr:colOff>2156732</xdr:colOff>
      <xdr:row>441</xdr:row>
      <xdr:rowOff>2156732</xdr:rowOff>
    </xdr:to>
    <xdr:pic>
      <xdr:nvPicPr>
        <xdr:cNvPr id="442" name="Picture 441" descr="XA_0.jpg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5674178" y="9601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442</xdr:row>
      <xdr:rowOff>13607</xdr:rowOff>
    </xdr:from>
    <xdr:to>
      <xdr:col>3</xdr:col>
      <xdr:colOff>2154827</xdr:colOff>
      <xdr:row>442</xdr:row>
      <xdr:rowOff>2154827</xdr:rowOff>
    </xdr:to>
    <xdr:pic>
      <xdr:nvPicPr>
        <xdr:cNvPr id="443" name="Picture 442" descr="XB.jpg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6231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443</xdr:row>
      <xdr:rowOff>13607</xdr:rowOff>
    </xdr:from>
    <xdr:to>
      <xdr:col>3</xdr:col>
      <xdr:colOff>2156732</xdr:colOff>
      <xdr:row>443</xdr:row>
      <xdr:rowOff>2156732</xdr:rowOff>
    </xdr:to>
    <xdr:pic>
      <xdr:nvPicPr>
        <xdr:cNvPr id="444" name="Picture 443" descr="XC_3.jpg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5674178" y="9644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444</xdr:row>
      <xdr:rowOff>13607</xdr:rowOff>
    </xdr:from>
    <xdr:to>
      <xdr:col>3</xdr:col>
      <xdr:colOff>2156732</xdr:colOff>
      <xdr:row>444</xdr:row>
      <xdr:rowOff>2156732</xdr:rowOff>
    </xdr:to>
    <xdr:pic>
      <xdr:nvPicPr>
        <xdr:cNvPr id="445" name="Picture 444" descr="XD_0.jpg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5674178" y="9666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445</xdr:row>
      <xdr:rowOff>13607</xdr:rowOff>
    </xdr:from>
    <xdr:to>
      <xdr:col>3</xdr:col>
      <xdr:colOff>2156732</xdr:colOff>
      <xdr:row>445</xdr:row>
      <xdr:rowOff>2156732</xdr:rowOff>
    </xdr:to>
    <xdr:pic>
      <xdr:nvPicPr>
        <xdr:cNvPr id="446" name="Picture 445" descr="XE_0.jpg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5674178" y="9688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446</xdr:row>
      <xdr:rowOff>13607</xdr:rowOff>
    </xdr:from>
    <xdr:to>
      <xdr:col>3</xdr:col>
      <xdr:colOff>2154827</xdr:colOff>
      <xdr:row>446</xdr:row>
      <xdr:rowOff>2154827</xdr:rowOff>
    </xdr:to>
    <xdr:pic>
      <xdr:nvPicPr>
        <xdr:cNvPr id="447" name="Picture 446" descr="XF.jpg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7101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447</xdr:row>
      <xdr:rowOff>13607</xdr:rowOff>
    </xdr:from>
    <xdr:to>
      <xdr:col>3</xdr:col>
      <xdr:colOff>2156732</xdr:colOff>
      <xdr:row>447</xdr:row>
      <xdr:rowOff>2156732</xdr:rowOff>
    </xdr:to>
    <xdr:pic>
      <xdr:nvPicPr>
        <xdr:cNvPr id="448" name="Picture 447" descr="XG_2.jpg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5674178" y="97319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448</xdr:row>
      <xdr:rowOff>13607</xdr:rowOff>
    </xdr:from>
    <xdr:to>
      <xdr:col>3</xdr:col>
      <xdr:colOff>2156732</xdr:colOff>
      <xdr:row>448</xdr:row>
      <xdr:rowOff>2156732</xdr:rowOff>
    </xdr:to>
    <xdr:pic>
      <xdr:nvPicPr>
        <xdr:cNvPr id="449" name="Picture 448" descr="XH_1.jpg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5674178" y="9753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449</xdr:row>
      <xdr:rowOff>13607</xdr:rowOff>
    </xdr:from>
    <xdr:to>
      <xdr:col>3</xdr:col>
      <xdr:colOff>2154827</xdr:colOff>
      <xdr:row>449</xdr:row>
      <xdr:rowOff>2154827</xdr:rowOff>
    </xdr:to>
    <xdr:pic>
      <xdr:nvPicPr>
        <xdr:cNvPr id="450" name="Picture 449" descr="XJ.jpg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7755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450</xdr:row>
      <xdr:rowOff>13607</xdr:rowOff>
    </xdr:from>
    <xdr:to>
      <xdr:col>3</xdr:col>
      <xdr:colOff>2156732</xdr:colOff>
      <xdr:row>450</xdr:row>
      <xdr:rowOff>2156732</xdr:rowOff>
    </xdr:to>
    <xdr:pic>
      <xdr:nvPicPr>
        <xdr:cNvPr id="451" name="Picture 450" descr="XK_0.jpg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5674178" y="9797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451</xdr:row>
      <xdr:rowOff>13607</xdr:rowOff>
    </xdr:from>
    <xdr:to>
      <xdr:col>3</xdr:col>
      <xdr:colOff>2156732</xdr:colOff>
      <xdr:row>451</xdr:row>
      <xdr:rowOff>2156732</xdr:rowOff>
    </xdr:to>
    <xdr:pic>
      <xdr:nvPicPr>
        <xdr:cNvPr id="452" name="Picture 451" descr="XL_0.jpg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5674178" y="9819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452</xdr:row>
      <xdr:rowOff>13607</xdr:rowOff>
    </xdr:from>
    <xdr:to>
      <xdr:col>3</xdr:col>
      <xdr:colOff>2156732</xdr:colOff>
      <xdr:row>452</xdr:row>
      <xdr:rowOff>2156732</xdr:rowOff>
    </xdr:to>
    <xdr:pic>
      <xdr:nvPicPr>
        <xdr:cNvPr id="453" name="Picture 452" descr="XM_0.jpg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5674178" y="9840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453</xdr:row>
      <xdr:rowOff>13607</xdr:rowOff>
    </xdr:from>
    <xdr:to>
      <xdr:col>3</xdr:col>
      <xdr:colOff>2156732</xdr:colOff>
      <xdr:row>453</xdr:row>
      <xdr:rowOff>2156732</xdr:rowOff>
    </xdr:to>
    <xdr:pic>
      <xdr:nvPicPr>
        <xdr:cNvPr id="454" name="Picture 453" descr="XN_2.jpg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5674178" y="98625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454</xdr:row>
      <xdr:rowOff>13607</xdr:rowOff>
    </xdr:from>
    <xdr:to>
      <xdr:col>3</xdr:col>
      <xdr:colOff>2156732</xdr:colOff>
      <xdr:row>454</xdr:row>
      <xdr:rowOff>2156732</xdr:rowOff>
    </xdr:to>
    <xdr:pic>
      <xdr:nvPicPr>
        <xdr:cNvPr id="455" name="Picture 454" descr="XO_0.jpg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5674178" y="98843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455</xdr:row>
      <xdr:rowOff>13607</xdr:rowOff>
    </xdr:from>
    <xdr:to>
      <xdr:col>3</xdr:col>
      <xdr:colOff>2156732</xdr:colOff>
      <xdr:row>455</xdr:row>
      <xdr:rowOff>2156732</xdr:rowOff>
    </xdr:to>
    <xdr:pic>
      <xdr:nvPicPr>
        <xdr:cNvPr id="456" name="Picture 455" descr="XP_0.jpg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5674178" y="99061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456</xdr:row>
      <xdr:rowOff>13607</xdr:rowOff>
    </xdr:from>
    <xdr:to>
      <xdr:col>3</xdr:col>
      <xdr:colOff>2154827</xdr:colOff>
      <xdr:row>456</xdr:row>
      <xdr:rowOff>2154827</xdr:rowOff>
    </xdr:to>
    <xdr:pic>
      <xdr:nvPicPr>
        <xdr:cNvPr id="457" name="Picture 456" descr="XQ.jpg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927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457</xdr:row>
      <xdr:rowOff>13607</xdr:rowOff>
    </xdr:from>
    <xdr:to>
      <xdr:col>3</xdr:col>
      <xdr:colOff>2156732</xdr:colOff>
      <xdr:row>457</xdr:row>
      <xdr:rowOff>2156732</xdr:rowOff>
    </xdr:to>
    <xdr:pic>
      <xdr:nvPicPr>
        <xdr:cNvPr id="458" name="Picture 457" descr="XR_3.jpg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5674178" y="9949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458</xdr:row>
      <xdr:rowOff>13607</xdr:rowOff>
    </xdr:from>
    <xdr:to>
      <xdr:col>3</xdr:col>
      <xdr:colOff>2156732</xdr:colOff>
      <xdr:row>458</xdr:row>
      <xdr:rowOff>2156732</xdr:rowOff>
    </xdr:to>
    <xdr:pic>
      <xdr:nvPicPr>
        <xdr:cNvPr id="459" name="Picture 458" descr="XS_0.jpg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5674178" y="9971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459</xdr:row>
      <xdr:rowOff>13607</xdr:rowOff>
    </xdr:from>
    <xdr:to>
      <xdr:col>3</xdr:col>
      <xdr:colOff>2154827</xdr:colOff>
      <xdr:row>459</xdr:row>
      <xdr:rowOff>2154827</xdr:rowOff>
    </xdr:to>
    <xdr:pic>
      <xdr:nvPicPr>
        <xdr:cNvPr id="460" name="Picture 459" descr="XT.jpg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99932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460</xdr:row>
      <xdr:rowOff>13607</xdr:rowOff>
    </xdr:from>
    <xdr:to>
      <xdr:col>3</xdr:col>
      <xdr:colOff>2154827</xdr:colOff>
      <xdr:row>460</xdr:row>
      <xdr:rowOff>2154827</xdr:rowOff>
    </xdr:to>
    <xdr:pic>
      <xdr:nvPicPr>
        <xdr:cNvPr id="461" name="Picture 460" descr="XW.jpg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0149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461</xdr:row>
      <xdr:rowOff>13607</xdr:rowOff>
    </xdr:from>
    <xdr:to>
      <xdr:col>3</xdr:col>
      <xdr:colOff>2156732</xdr:colOff>
      <xdr:row>461</xdr:row>
      <xdr:rowOff>2156732</xdr:rowOff>
    </xdr:to>
    <xdr:pic>
      <xdr:nvPicPr>
        <xdr:cNvPr id="462" name="Picture 461" descr="XY_2.jpg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5674178" y="10036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462</xdr:row>
      <xdr:rowOff>13607</xdr:rowOff>
    </xdr:from>
    <xdr:to>
      <xdr:col>3</xdr:col>
      <xdr:colOff>2156732</xdr:colOff>
      <xdr:row>462</xdr:row>
      <xdr:rowOff>2156732</xdr:rowOff>
    </xdr:to>
    <xdr:pic>
      <xdr:nvPicPr>
        <xdr:cNvPr id="463" name="Picture 462" descr="XZ_0.jpg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5674178" y="10058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463</xdr:row>
      <xdr:rowOff>13607</xdr:rowOff>
    </xdr:from>
    <xdr:to>
      <xdr:col>3</xdr:col>
      <xdr:colOff>2156732</xdr:colOff>
      <xdr:row>463</xdr:row>
      <xdr:rowOff>2156732</xdr:rowOff>
    </xdr:to>
    <xdr:pic>
      <xdr:nvPicPr>
        <xdr:cNvPr id="464" name="Picture 463" descr="YA_2.jpg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5674178" y="10080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464</xdr:row>
      <xdr:rowOff>13607</xdr:rowOff>
    </xdr:from>
    <xdr:to>
      <xdr:col>3</xdr:col>
      <xdr:colOff>2156732</xdr:colOff>
      <xdr:row>464</xdr:row>
      <xdr:rowOff>2156732</xdr:rowOff>
    </xdr:to>
    <xdr:pic>
      <xdr:nvPicPr>
        <xdr:cNvPr id="465" name="Picture 464" descr="YB_0.jpg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5674178" y="10102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465</xdr:row>
      <xdr:rowOff>13607</xdr:rowOff>
    </xdr:from>
    <xdr:to>
      <xdr:col>3</xdr:col>
      <xdr:colOff>2156732</xdr:colOff>
      <xdr:row>465</xdr:row>
      <xdr:rowOff>2156732</xdr:rowOff>
    </xdr:to>
    <xdr:pic>
      <xdr:nvPicPr>
        <xdr:cNvPr id="466" name="Picture 465" descr="YC_0.jpg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5674178" y="101238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466</xdr:row>
      <xdr:rowOff>13607</xdr:rowOff>
    </xdr:from>
    <xdr:to>
      <xdr:col>3</xdr:col>
      <xdr:colOff>2156732</xdr:colOff>
      <xdr:row>466</xdr:row>
      <xdr:rowOff>2156732</xdr:rowOff>
    </xdr:to>
    <xdr:pic>
      <xdr:nvPicPr>
        <xdr:cNvPr id="467" name="Picture 466" descr="YD_0.jpg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5674178" y="101456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467</xdr:row>
      <xdr:rowOff>13607</xdr:rowOff>
    </xdr:from>
    <xdr:to>
      <xdr:col>3</xdr:col>
      <xdr:colOff>2156732</xdr:colOff>
      <xdr:row>467</xdr:row>
      <xdr:rowOff>2156732</xdr:rowOff>
    </xdr:to>
    <xdr:pic>
      <xdr:nvPicPr>
        <xdr:cNvPr id="468" name="Picture 467" descr="YE_3.jpg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5674178" y="10167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468</xdr:row>
      <xdr:rowOff>13607</xdr:rowOff>
    </xdr:from>
    <xdr:to>
      <xdr:col>3</xdr:col>
      <xdr:colOff>2156732</xdr:colOff>
      <xdr:row>468</xdr:row>
      <xdr:rowOff>2156732</xdr:rowOff>
    </xdr:to>
    <xdr:pic>
      <xdr:nvPicPr>
        <xdr:cNvPr id="469" name="Picture 468" descr="YF_1.jpg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5674178" y="10189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469</xdr:row>
      <xdr:rowOff>13607</xdr:rowOff>
    </xdr:from>
    <xdr:to>
      <xdr:col>3</xdr:col>
      <xdr:colOff>2156732</xdr:colOff>
      <xdr:row>469</xdr:row>
      <xdr:rowOff>2156732</xdr:rowOff>
    </xdr:to>
    <xdr:pic>
      <xdr:nvPicPr>
        <xdr:cNvPr id="470" name="Picture 469" descr="YG_3.jpg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5674178" y="102109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470</xdr:row>
      <xdr:rowOff>13607</xdr:rowOff>
    </xdr:from>
    <xdr:to>
      <xdr:col>3</xdr:col>
      <xdr:colOff>2156732</xdr:colOff>
      <xdr:row>470</xdr:row>
      <xdr:rowOff>2156732</xdr:rowOff>
    </xdr:to>
    <xdr:pic>
      <xdr:nvPicPr>
        <xdr:cNvPr id="471" name="Picture 470" descr="YH_0.jpg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5674178" y="102327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471</xdr:row>
      <xdr:rowOff>13607</xdr:rowOff>
    </xdr:from>
    <xdr:to>
      <xdr:col>3</xdr:col>
      <xdr:colOff>2156732</xdr:colOff>
      <xdr:row>471</xdr:row>
      <xdr:rowOff>2156732</xdr:rowOff>
    </xdr:to>
    <xdr:pic>
      <xdr:nvPicPr>
        <xdr:cNvPr id="472" name="Picture 471" descr="YJ_1.jpg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5674178" y="102544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472</xdr:row>
      <xdr:rowOff>13607</xdr:rowOff>
    </xdr:from>
    <xdr:to>
      <xdr:col>3</xdr:col>
      <xdr:colOff>2156732</xdr:colOff>
      <xdr:row>472</xdr:row>
      <xdr:rowOff>2156732</xdr:rowOff>
    </xdr:to>
    <xdr:pic>
      <xdr:nvPicPr>
        <xdr:cNvPr id="473" name="Picture 472" descr="YK_1.jpg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5674178" y="102762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473</xdr:row>
      <xdr:rowOff>13607</xdr:rowOff>
    </xdr:from>
    <xdr:to>
      <xdr:col>3</xdr:col>
      <xdr:colOff>2154827</xdr:colOff>
      <xdr:row>473</xdr:row>
      <xdr:rowOff>2154827</xdr:rowOff>
    </xdr:to>
    <xdr:pic>
      <xdr:nvPicPr>
        <xdr:cNvPr id="474" name="Picture 473" descr="YL.jpg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2980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474</xdr:row>
      <xdr:rowOff>13607</xdr:rowOff>
    </xdr:from>
    <xdr:to>
      <xdr:col>3</xdr:col>
      <xdr:colOff>2154827</xdr:colOff>
      <xdr:row>474</xdr:row>
      <xdr:rowOff>2154827</xdr:rowOff>
    </xdr:to>
    <xdr:pic>
      <xdr:nvPicPr>
        <xdr:cNvPr id="475" name="Picture 474" descr="YM.jpg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3197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475</xdr:row>
      <xdr:rowOff>13607</xdr:rowOff>
    </xdr:from>
    <xdr:to>
      <xdr:col>3</xdr:col>
      <xdr:colOff>2154827</xdr:colOff>
      <xdr:row>475</xdr:row>
      <xdr:rowOff>2154827</xdr:rowOff>
    </xdr:to>
    <xdr:pic>
      <xdr:nvPicPr>
        <xdr:cNvPr id="476" name="Picture 475" descr="YN.jpg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3415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476</xdr:row>
      <xdr:rowOff>13607</xdr:rowOff>
    </xdr:from>
    <xdr:to>
      <xdr:col>3</xdr:col>
      <xdr:colOff>2156732</xdr:colOff>
      <xdr:row>476</xdr:row>
      <xdr:rowOff>2156732</xdr:rowOff>
    </xdr:to>
    <xdr:pic>
      <xdr:nvPicPr>
        <xdr:cNvPr id="477" name="Picture 476" descr="YO_2.jpg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5674178" y="103633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477</xdr:row>
      <xdr:rowOff>13607</xdr:rowOff>
    </xdr:from>
    <xdr:to>
      <xdr:col>3</xdr:col>
      <xdr:colOff>2156732</xdr:colOff>
      <xdr:row>477</xdr:row>
      <xdr:rowOff>2156732</xdr:rowOff>
    </xdr:to>
    <xdr:pic>
      <xdr:nvPicPr>
        <xdr:cNvPr id="478" name="Picture 477" descr="YP_3.jpg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5674178" y="103851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478</xdr:row>
      <xdr:rowOff>13607</xdr:rowOff>
    </xdr:from>
    <xdr:to>
      <xdr:col>3</xdr:col>
      <xdr:colOff>2156732</xdr:colOff>
      <xdr:row>478</xdr:row>
      <xdr:rowOff>2156732</xdr:rowOff>
    </xdr:to>
    <xdr:pic>
      <xdr:nvPicPr>
        <xdr:cNvPr id="479" name="Picture 478" descr="YQ_0.jpg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5674178" y="104068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479</xdr:row>
      <xdr:rowOff>13607</xdr:rowOff>
    </xdr:from>
    <xdr:to>
      <xdr:col>3</xdr:col>
      <xdr:colOff>2156732</xdr:colOff>
      <xdr:row>479</xdr:row>
      <xdr:rowOff>2156732</xdr:rowOff>
    </xdr:to>
    <xdr:pic>
      <xdr:nvPicPr>
        <xdr:cNvPr id="480" name="Picture 479" descr="YR_0.jpg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5674178" y="104286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480</xdr:row>
      <xdr:rowOff>13607</xdr:rowOff>
    </xdr:from>
    <xdr:to>
      <xdr:col>3</xdr:col>
      <xdr:colOff>2156732</xdr:colOff>
      <xdr:row>480</xdr:row>
      <xdr:rowOff>2156732</xdr:rowOff>
    </xdr:to>
    <xdr:pic>
      <xdr:nvPicPr>
        <xdr:cNvPr id="481" name="Picture 480" descr="YS_0.jpg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5674178" y="104504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481</xdr:row>
      <xdr:rowOff>13607</xdr:rowOff>
    </xdr:from>
    <xdr:to>
      <xdr:col>3</xdr:col>
      <xdr:colOff>2156732</xdr:colOff>
      <xdr:row>481</xdr:row>
      <xdr:rowOff>2156732</xdr:rowOff>
    </xdr:to>
    <xdr:pic>
      <xdr:nvPicPr>
        <xdr:cNvPr id="482" name="Picture 481" descr="YT_1.jpg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5674178" y="104721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482</xdr:row>
      <xdr:rowOff>13607</xdr:rowOff>
    </xdr:from>
    <xdr:to>
      <xdr:col>3</xdr:col>
      <xdr:colOff>2154827</xdr:colOff>
      <xdr:row>482</xdr:row>
      <xdr:rowOff>2154827</xdr:rowOff>
    </xdr:to>
    <xdr:pic>
      <xdr:nvPicPr>
        <xdr:cNvPr id="483" name="Picture 482" descr="YW.jpg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4939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483</xdr:row>
      <xdr:rowOff>13607</xdr:rowOff>
    </xdr:from>
    <xdr:to>
      <xdr:col>3</xdr:col>
      <xdr:colOff>2156732</xdr:colOff>
      <xdr:row>483</xdr:row>
      <xdr:rowOff>2156732</xdr:rowOff>
    </xdr:to>
    <xdr:pic>
      <xdr:nvPicPr>
        <xdr:cNvPr id="484" name="Picture 483" descr="YX_0.jpg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5674178" y="105157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484</xdr:row>
      <xdr:rowOff>13607</xdr:rowOff>
    </xdr:from>
    <xdr:to>
      <xdr:col>3</xdr:col>
      <xdr:colOff>2156732</xdr:colOff>
      <xdr:row>484</xdr:row>
      <xdr:rowOff>2156732</xdr:rowOff>
    </xdr:to>
    <xdr:pic>
      <xdr:nvPicPr>
        <xdr:cNvPr id="485" name="Picture 484" descr="YZ_1.jpg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5674178" y="105375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485</xdr:row>
      <xdr:rowOff>13607</xdr:rowOff>
    </xdr:from>
    <xdr:to>
      <xdr:col>3</xdr:col>
      <xdr:colOff>2156732</xdr:colOff>
      <xdr:row>485</xdr:row>
      <xdr:rowOff>2156732</xdr:rowOff>
    </xdr:to>
    <xdr:pic>
      <xdr:nvPicPr>
        <xdr:cNvPr id="486" name="Picture 485" descr="ZA_3.jpg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5674178" y="105592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486</xdr:row>
      <xdr:rowOff>13607</xdr:rowOff>
    </xdr:from>
    <xdr:to>
      <xdr:col>3</xdr:col>
      <xdr:colOff>2156732</xdr:colOff>
      <xdr:row>486</xdr:row>
      <xdr:rowOff>2156732</xdr:rowOff>
    </xdr:to>
    <xdr:pic>
      <xdr:nvPicPr>
        <xdr:cNvPr id="487" name="Picture 486" descr="ZB_3.jpg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5674178" y="105810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487</xdr:row>
      <xdr:rowOff>13607</xdr:rowOff>
    </xdr:from>
    <xdr:to>
      <xdr:col>3</xdr:col>
      <xdr:colOff>2156732</xdr:colOff>
      <xdr:row>487</xdr:row>
      <xdr:rowOff>2156732</xdr:rowOff>
    </xdr:to>
    <xdr:pic>
      <xdr:nvPicPr>
        <xdr:cNvPr id="488" name="Picture 487" descr="ZC_0.jpg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5674178" y="106028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488</xdr:row>
      <xdr:rowOff>13607</xdr:rowOff>
    </xdr:from>
    <xdr:to>
      <xdr:col>3</xdr:col>
      <xdr:colOff>2154827</xdr:colOff>
      <xdr:row>488</xdr:row>
      <xdr:rowOff>2154827</xdr:rowOff>
    </xdr:to>
    <xdr:pic>
      <xdr:nvPicPr>
        <xdr:cNvPr id="489" name="Picture 488" descr="ZD.jpg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6245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489</xdr:row>
      <xdr:rowOff>13607</xdr:rowOff>
    </xdr:from>
    <xdr:to>
      <xdr:col>3</xdr:col>
      <xdr:colOff>2154827</xdr:colOff>
      <xdr:row>489</xdr:row>
      <xdr:rowOff>2154827</xdr:rowOff>
    </xdr:to>
    <xdr:pic>
      <xdr:nvPicPr>
        <xdr:cNvPr id="490" name="Picture 489" descr="ZE.jpg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64636464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490</xdr:row>
      <xdr:rowOff>13607</xdr:rowOff>
    </xdr:from>
    <xdr:to>
      <xdr:col>3</xdr:col>
      <xdr:colOff>2154827</xdr:colOff>
      <xdr:row>490</xdr:row>
      <xdr:rowOff>2154827</xdr:rowOff>
    </xdr:to>
    <xdr:pic>
      <xdr:nvPicPr>
        <xdr:cNvPr id="491" name="Picture 490" descr="ZF.jpg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6681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491</xdr:row>
      <xdr:rowOff>13607</xdr:rowOff>
    </xdr:from>
    <xdr:to>
      <xdr:col>3</xdr:col>
      <xdr:colOff>2154827</xdr:colOff>
      <xdr:row>491</xdr:row>
      <xdr:rowOff>2154827</xdr:rowOff>
    </xdr:to>
    <xdr:pic>
      <xdr:nvPicPr>
        <xdr:cNvPr id="492" name="Picture 491" descr="ZG.jpg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6899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492</xdr:row>
      <xdr:rowOff>13607</xdr:rowOff>
    </xdr:from>
    <xdr:to>
      <xdr:col>3</xdr:col>
      <xdr:colOff>2156732</xdr:colOff>
      <xdr:row>492</xdr:row>
      <xdr:rowOff>2156732</xdr:rowOff>
    </xdr:to>
    <xdr:pic>
      <xdr:nvPicPr>
        <xdr:cNvPr id="493" name="Picture 492" descr="ZH_0.jpg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5674178" y="107116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493</xdr:row>
      <xdr:rowOff>13607</xdr:rowOff>
    </xdr:from>
    <xdr:to>
      <xdr:col>3</xdr:col>
      <xdr:colOff>2156732</xdr:colOff>
      <xdr:row>493</xdr:row>
      <xdr:rowOff>2156732</xdr:rowOff>
    </xdr:to>
    <xdr:pic>
      <xdr:nvPicPr>
        <xdr:cNvPr id="494" name="Picture 493" descr="ZJ_4.jpg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5674178" y="1073345036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494</xdr:row>
      <xdr:rowOff>13607</xdr:rowOff>
    </xdr:from>
    <xdr:to>
      <xdr:col>3</xdr:col>
      <xdr:colOff>2156732</xdr:colOff>
      <xdr:row>494</xdr:row>
      <xdr:rowOff>2156732</xdr:rowOff>
    </xdr:to>
    <xdr:pic>
      <xdr:nvPicPr>
        <xdr:cNvPr id="495" name="Picture 494" descr="ZK_3.jpg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5674178" y="1075522178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495</xdr:row>
      <xdr:rowOff>13607</xdr:rowOff>
    </xdr:from>
    <xdr:to>
      <xdr:col>3</xdr:col>
      <xdr:colOff>2154827</xdr:colOff>
      <xdr:row>495</xdr:row>
      <xdr:rowOff>2154827</xdr:rowOff>
    </xdr:to>
    <xdr:pic>
      <xdr:nvPicPr>
        <xdr:cNvPr id="496" name="Picture 495" descr="ZL.jpg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77699321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496</xdr:row>
      <xdr:rowOff>13607</xdr:rowOff>
    </xdr:from>
    <xdr:to>
      <xdr:col>3</xdr:col>
      <xdr:colOff>2156732</xdr:colOff>
      <xdr:row>496</xdr:row>
      <xdr:rowOff>2156732</xdr:rowOff>
    </xdr:to>
    <xdr:pic>
      <xdr:nvPicPr>
        <xdr:cNvPr id="497" name="Picture 496" descr="ZM_0.jpg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5674178" y="107987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497</xdr:row>
      <xdr:rowOff>13607</xdr:rowOff>
    </xdr:from>
    <xdr:to>
      <xdr:col>3</xdr:col>
      <xdr:colOff>2156732</xdr:colOff>
      <xdr:row>497</xdr:row>
      <xdr:rowOff>2156732</xdr:rowOff>
    </xdr:to>
    <xdr:pic>
      <xdr:nvPicPr>
        <xdr:cNvPr id="498" name="Picture 497" descr="ZN_2.jpg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5674178" y="1082053607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498</xdr:row>
      <xdr:rowOff>13607</xdr:rowOff>
    </xdr:from>
    <xdr:to>
      <xdr:col>3</xdr:col>
      <xdr:colOff>2156732</xdr:colOff>
      <xdr:row>498</xdr:row>
      <xdr:rowOff>2156732</xdr:rowOff>
    </xdr:to>
    <xdr:pic>
      <xdr:nvPicPr>
        <xdr:cNvPr id="499" name="Picture 498" descr="ZO_2.jpg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5674178" y="1084230750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499</xdr:row>
      <xdr:rowOff>13607</xdr:rowOff>
    </xdr:from>
    <xdr:to>
      <xdr:col>3</xdr:col>
      <xdr:colOff>2156732</xdr:colOff>
      <xdr:row>499</xdr:row>
      <xdr:rowOff>2156732</xdr:rowOff>
    </xdr:to>
    <xdr:pic>
      <xdr:nvPicPr>
        <xdr:cNvPr id="500" name="Picture 499" descr="ZP_0.jpg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5674178" y="1086407893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500</xdr:row>
      <xdr:rowOff>13607</xdr:rowOff>
    </xdr:from>
    <xdr:to>
      <xdr:col>3</xdr:col>
      <xdr:colOff>2154827</xdr:colOff>
      <xdr:row>500</xdr:row>
      <xdr:rowOff>2154827</xdr:rowOff>
    </xdr:to>
    <xdr:pic>
      <xdr:nvPicPr>
        <xdr:cNvPr id="501" name="Picture 500" descr="ZQ.jpg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88585036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501</xdr:row>
      <xdr:rowOff>13607</xdr:rowOff>
    </xdr:from>
    <xdr:to>
      <xdr:col>3</xdr:col>
      <xdr:colOff>2154827</xdr:colOff>
      <xdr:row>501</xdr:row>
      <xdr:rowOff>2154827</xdr:rowOff>
    </xdr:to>
    <xdr:pic>
      <xdr:nvPicPr>
        <xdr:cNvPr id="502" name="Picture 501" descr="ZR.jpg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90762178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502</xdr:row>
      <xdr:rowOff>13607</xdr:rowOff>
    </xdr:from>
    <xdr:to>
      <xdr:col>3</xdr:col>
      <xdr:colOff>2156732</xdr:colOff>
      <xdr:row>502</xdr:row>
      <xdr:rowOff>2156732</xdr:rowOff>
    </xdr:to>
    <xdr:pic>
      <xdr:nvPicPr>
        <xdr:cNvPr id="503" name="Picture 502" descr="ZS_0.jpg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5674178" y="1092939321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503</xdr:row>
      <xdr:rowOff>13607</xdr:rowOff>
    </xdr:from>
    <xdr:to>
      <xdr:col>3</xdr:col>
      <xdr:colOff>2156732</xdr:colOff>
      <xdr:row>503</xdr:row>
      <xdr:rowOff>2156732</xdr:rowOff>
    </xdr:to>
    <xdr:pic>
      <xdr:nvPicPr>
        <xdr:cNvPr id="504" name="Picture 503" descr="ZT_0.jpg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5674178" y="1095116464"/>
          <a:ext cx="2143125" cy="2143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504</xdr:row>
      <xdr:rowOff>13607</xdr:rowOff>
    </xdr:from>
    <xdr:to>
      <xdr:col>3</xdr:col>
      <xdr:colOff>2154827</xdr:colOff>
      <xdr:row>504</xdr:row>
      <xdr:rowOff>2154827</xdr:rowOff>
    </xdr:to>
    <xdr:pic>
      <xdr:nvPicPr>
        <xdr:cNvPr id="505" name="Picture 504" descr="ZW.jpg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97293607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505</xdr:row>
      <xdr:rowOff>13607</xdr:rowOff>
    </xdr:from>
    <xdr:to>
      <xdr:col>3</xdr:col>
      <xdr:colOff>2154827</xdr:colOff>
      <xdr:row>505</xdr:row>
      <xdr:rowOff>2154827</xdr:rowOff>
    </xdr:to>
    <xdr:pic>
      <xdr:nvPicPr>
        <xdr:cNvPr id="506" name="Picture 505" descr="ZX.jpg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099470750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13607</xdr:colOff>
      <xdr:row>506</xdr:row>
      <xdr:rowOff>13607</xdr:rowOff>
    </xdr:from>
    <xdr:to>
      <xdr:col>3</xdr:col>
      <xdr:colOff>2154827</xdr:colOff>
      <xdr:row>506</xdr:row>
      <xdr:rowOff>2154827</xdr:rowOff>
    </xdr:to>
    <xdr:pic>
      <xdr:nvPicPr>
        <xdr:cNvPr id="507" name="Picture 506" descr="ZY.jpg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4178" y="1101647893"/>
          <a:ext cx="2141220" cy="214122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abSelected="1" zoomScale="85" zoomScaleNormal="85" workbookViewId="0"/>
  </sheetViews>
  <sheetFormatPr defaultRowHeight="18"/>
  <cols>
    <col min="1" max="1" width="110.125" style="57" customWidth="1"/>
    <col min="2" max="9" width="9" style="57"/>
    <col min="10" max="10" width="44.625" style="57" bestFit="1" customWidth="1"/>
    <col min="11" max="16384" width="9" style="57"/>
  </cols>
  <sheetData>
    <row r="1" spans="1:2" ht="150">
      <c r="A1" s="67" t="s">
        <v>2251</v>
      </c>
    </row>
    <row r="2" spans="1:2" ht="225">
      <c r="A2" s="67" t="s">
        <v>2259</v>
      </c>
      <c r="B2" s="73"/>
    </row>
    <row r="3" spans="1:2" ht="243.75">
      <c r="A3" s="67" t="s">
        <v>2258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7"/>
  <sheetViews>
    <sheetView zoomScale="40" zoomScaleNormal="40" workbookViewId="0">
      <pane ySplit="1" topLeftCell="A2" activePane="bottomLeft" state="frozen"/>
      <selection pane="bottomLeft"/>
    </sheetView>
  </sheetViews>
  <sheetFormatPr defaultRowHeight="171" customHeight="1"/>
  <cols>
    <col min="1" max="1" width="14.75" bestFit="1" customWidth="1"/>
    <col min="2" max="2" width="37.5" bestFit="1" customWidth="1"/>
    <col min="3" max="3" width="21.875" bestFit="1" customWidth="1"/>
    <col min="4" max="4" width="28.375" customWidth="1"/>
    <col min="5" max="5" width="45.625" customWidth="1"/>
    <col min="6" max="6" width="30.625" bestFit="1" customWidth="1"/>
    <col min="7" max="7" width="48" bestFit="1" customWidth="1"/>
    <col min="8" max="8" width="30.25" hidden="1" customWidth="1"/>
    <col min="9" max="442" width="32.75" customWidth="1"/>
  </cols>
  <sheetData>
    <row r="1" spans="1:8" ht="80.099999999999994" customHeight="1">
      <c r="A1" s="9" t="s">
        <v>2240</v>
      </c>
      <c r="B1" s="9" t="s">
        <v>2241</v>
      </c>
      <c r="C1" s="9" t="s">
        <v>2242</v>
      </c>
      <c r="D1" s="9" t="s">
        <v>2243</v>
      </c>
      <c r="E1" s="10" t="s">
        <v>2244</v>
      </c>
      <c r="F1" s="9" t="s">
        <v>2245</v>
      </c>
      <c r="G1" s="9" t="s">
        <v>2246</v>
      </c>
      <c r="H1" s="9" t="s">
        <v>2247</v>
      </c>
    </row>
    <row r="2" spans="1:8" ht="171" customHeight="1">
      <c r="A2" s="12" t="s">
        <v>23</v>
      </c>
      <c r="B2" s="11" t="s">
        <v>24</v>
      </c>
      <c r="C2" s="12" t="s">
        <v>25</v>
      </c>
      <c r="D2" s="13"/>
      <c r="E2" s="14" t="s">
        <v>26</v>
      </c>
      <c r="F2" s="12" t="s">
        <v>27</v>
      </c>
      <c r="G2" s="9">
        <f ca="1">音调占用计算表!AA2</f>
        <v>14</v>
      </c>
      <c r="H2" s="9">
        <v>4</v>
      </c>
    </row>
    <row r="3" spans="1:8" ht="171" customHeight="1">
      <c r="A3" s="12" t="s">
        <v>28</v>
      </c>
      <c r="B3" s="11" t="s">
        <v>29</v>
      </c>
      <c r="C3" s="12" t="s">
        <v>30</v>
      </c>
      <c r="D3" s="13"/>
      <c r="E3" s="13"/>
      <c r="F3" s="12" t="s">
        <v>31</v>
      </c>
      <c r="G3" s="9">
        <f ca="1">音调占用计算表!AA3</f>
        <v>24</v>
      </c>
      <c r="H3" s="9">
        <v>3</v>
      </c>
    </row>
    <row r="4" spans="1:8" ht="171" customHeight="1">
      <c r="A4" s="12" t="s">
        <v>32</v>
      </c>
      <c r="B4" s="11" t="s">
        <v>33</v>
      </c>
      <c r="C4" s="12" t="s">
        <v>34</v>
      </c>
      <c r="D4" s="13"/>
      <c r="E4" s="13"/>
      <c r="F4" s="12" t="s">
        <v>35</v>
      </c>
      <c r="G4" s="9">
        <f ca="1">音调占用计算表!AA4</f>
        <v>24</v>
      </c>
      <c r="H4" s="9">
        <v>3</v>
      </c>
    </row>
    <row r="5" spans="1:8" ht="171" customHeight="1">
      <c r="A5" s="12" t="s">
        <v>36</v>
      </c>
      <c r="B5" s="11" t="s">
        <v>37</v>
      </c>
      <c r="C5" s="12" t="s">
        <v>38</v>
      </c>
      <c r="D5" s="13"/>
      <c r="E5" s="13"/>
      <c r="F5" s="12" t="s">
        <v>39</v>
      </c>
      <c r="G5" s="9">
        <f ca="1">音调占用计算表!AA5</f>
        <v>14</v>
      </c>
      <c r="H5" s="9">
        <v>1</v>
      </c>
    </row>
    <row r="6" spans="1:8" ht="171" customHeight="1">
      <c r="A6" s="12" t="s">
        <v>40</v>
      </c>
      <c r="B6" s="11" t="s">
        <v>41</v>
      </c>
      <c r="C6" s="12" t="s">
        <v>42</v>
      </c>
      <c r="D6" s="13"/>
      <c r="E6" s="13"/>
      <c r="F6" s="12" t="s">
        <v>43</v>
      </c>
      <c r="G6" s="9">
        <f ca="1">音调占用计算表!AA6</f>
        <v>134</v>
      </c>
      <c r="H6" s="9">
        <v>4</v>
      </c>
    </row>
    <row r="7" spans="1:8" ht="171" customHeight="1">
      <c r="A7" s="12" t="s">
        <v>44</v>
      </c>
      <c r="B7" s="11" t="s">
        <v>45</v>
      </c>
      <c r="C7" s="12" t="s">
        <v>46</v>
      </c>
      <c r="D7" s="13"/>
      <c r="E7" s="14" t="s">
        <v>47</v>
      </c>
      <c r="F7" s="12" t="s">
        <v>48</v>
      </c>
      <c r="G7" s="9">
        <f ca="1">音调占用计算表!AA7</f>
        <v>14</v>
      </c>
      <c r="H7" s="9">
        <v>6</v>
      </c>
    </row>
    <row r="8" spans="1:8" ht="171" customHeight="1">
      <c r="A8" s="12" t="s">
        <v>49</v>
      </c>
      <c r="B8" s="11" t="s">
        <v>50</v>
      </c>
      <c r="C8" s="12" t="s">
        <v>51</v>
      </c>
      <c r="D8" s="13"/>
      <c r="E8" s="13"/>
      <c r="F8" s="12" t="s">
        <v>52</v>
      </c>
      <c r="G8" s="9">
        <f ca="1">音调占用计算表!AA8</f>
        <v>14</v>
      </c>
      <c r="H8" s="9">
        <v>1</v>
      </c>
    </row>
    <row r="9" spans="1:8" ht="171" customHeight="1">
      <c r="A9" s="12" t="s">
        <v>53</v>
      </c>
      <c r="B9" s="11" t="s">
        <v>54</v>
      </c>
      <c r="C9" s="12" t="s">
        <v>55</v>
      </c>
      <c r="D9" s="13"/>
      <c r="E9" s="13"/>
      <c r="F9" s="12" t="s">
        <v>56</v>
      </c>
      <c r="G9" s="9">
        <f ca="1">音调占用计算表!AA9</f>
        <v>12</v>
      </c>
      <c r="H9" s="9">
        <v>2</v>
      </c>
    </row>
    <row r="10" spans="1:8" ht="171" customHeight="1">
      <c r="A10" s="12" t="s">
        <v>57</v>
      </c>
      <c r="B10" s="11" t="s">
        <v>58</v>
      </c>
      <c r="C10" s="12" t="s">
        <v>59</v>
      </c>
      <c r="D10" s="13"/>
      <c r="E10" s="13"/>
      <c r="F10" s="12" t="s">
        <v>60</v>
      </c>
      <c r="G10" s="9">
        <f ca="1">音调占用计算表!AA10</f>
        <v>14</v>
      </c>
      <c r="H10" s="9">
        <v>1</v>
      </c>
    </row>
    <row r="11" spans="1:8" ht="171" customHeight="1">
      <c r="A11" s="12" t="s">
        <v>61</v>
      </c>
      <c r="B11" s="11" t="s">
        <v>62</v>
      </c>
      <c r="C11" s="12" t="s">
        <v>63</v>
      </c>
      <c r="D11" s="13"/>
      <c r="E11" s="13"/>
      <c r="F11" s="12" t="s">
        <v>64</v>
      </c>
      <c r="G11" s="9">
        <f ca="1">音调占用计算表!AA11</f>
        <v>14</v>
      </c>
      <c r="H11" s="9">
        <v>1</v>
      </c>
    </row>
    <row r="12" spans="1:8" ht="171" customHeight="1">
      <c r="A12" s="12" t="s">
        <v>65</v>
      </c>
      <c r="B12" s="11" t="s">
        <v>66</v>
      </c>
      <c r="C12" s="12" t="s">
        <v>67</v>
      </c>
      <c r="D12" s="13"/>
      <c r="E12" s="14" t="s">
        <v>68</v>
      </c>
      <c r="F12" s="12" t="s">
        <v>69</v>
      </c>
      <c r="G12" s="9">
        <f ca="1">音调占用计算表!AA12</f>
        <v>12</v>
      </c>
      <c r="H12" s="9">
        <v>4</v>
      </c>
    </row>
    <row r="13" spans="1:8" ht="171" customHeight="1">
      <c r="A13" s="12" t="s">
        <v>70</v>
      </c>
      <c r="B13" s="11" t="s">
        <v>71</v>
      </c>
      <c r="C13" s="12" t="s">
        <v>72</v>
      </c>
      <c r="D13" s="13"/>
      <c r="E13" s="14" t="s">
        <v>73</v>
      </c>
      <c r="F13" s="12" t="s">
        <v>74</v>
      </c>
      <c r="G13" s="9">
        <f ca="1">音调占用计算表!AA13</f>
        <v>14</v>
      </c>
      <c r="H13" s="9">
        <v>5</v>
      </c>
    </row>
    <row r="14" spans="1:8" ht="171" customHeight="1">
      <c r="A14" s="12" t="s">
        <v>75</v>
      </c>
      <c r="B14" s="11" t="s">
        <v>76</v>
      </c>
      <c r="C14" s="12" t="s">
        <v>77</v>
      </c>
      <c r="D14" s="13"/>
      <c r="E14" s="14" t="s">
        <v>78</v>
      </c>
      <c r="F14" s="12" t="s">
        <v>79</v>
      </c>
      <c r="G14" s="9">
        <f ca="1">音调占用计算表!AA14</f>
        <v>134</v>
      </c>
      <c r="H14" s="9">
        <v>5</v>
      </c>
    </row>
    <row r="15" spans="1:8" ht="171" customHeight="1">
      <c r="A15" s="12" t="s">
        <v>80</v>
      </c>
      <c r="B15" s="11" t="s">
        <v>81</v>
      </c>
      <c r="C15" s="12" t="s">
        <v>82</v>
      </c>
      <c r="D15" s="13"/>
      <c r="E15" s="14" t="s">
        <v>83</v>
      </c>
      <c r="F15" s="12" t="s">
        <v>84</v>
      </c>
      <c r="G15" s="9">
        <f ca="1">音调占用计算表!AA15</f>
        <v>14</v>
      </c>
      <c r="H15" s="9">
        <v>6</v>
      </c>
    </row>
    <row r="16" spans="1:8" ht="171" customHeight="1">
      <c r="A16" s="12" t="s">
        <v>85</v>
      </c>
      <c r="B16" s="11" t="s">
        <v>86</v>
      </c>
      <c r="C16" s="12" t="s">
        <v>87</v>
      </c>
      <c r="D16" s="13"/>
      <c r="E16" s="13"/>
      <c r="F16" s="12" t="s">
        <v>88</v>
      </c>
      <c r="G16" s="9">
        <f ca="1">音调占用计算表!AA16</f>
        <v>24</v>
      </c>
      <c r="H16" s="9">
        <v>1</v>
      </c>
    </row>
    <row r="17" spans="1:8" ht="171" customHeight="1">
      <c r="A17" s="12" t="s">
        <v>89</v>
      </c>
      <c r="B17" s="11" t="s">
        <v>90</v>
      </c>
      <c r="C17" s="12" t="s">
        <v>91</v>
      </c>
      <c r="D17" s="13"/>
      <c r="E17" s="13"/>
      <c r="F17" s="12" t="s">
        <v>92</v>
      </c>
      <c r="G17" s="9">
        <f ca="1">音调占用计算表!AA17</f>
        <v>134</v>
      </c>
      <c r="H17" s="9">
        <v>4</v>
      </c>
    </row>
    <row r="18" spans="1:8" ht="171" customHeight="1">
      <c r="A18" s="12" t="s">
        <v>93</v>
      </c>
      <c r="B18" s="11" t="s">
        <v>94</v>
      </c>
      <c r="C18" s="12" t="s">
        <v>95</v>
      </c>
      <c r="D18" s="13"/>
      <c r="E18" s="14" t="s">
        <v>96</v>
      </c>
      <c r="F18" s="12" t="s">
        <v>97</v>
      </c>
      <c r="G18" s="9">
        <f ca="1">音调占用计算表!AA18</f>
        <v>24</v>
      </c>
      <c r="H18" s="9">
        <v>6</v>
      </c>
    </row>
    <row r="19" spans="1:8" ht="171" customHeight="1">
      <c r="A19" s="12" t="s">
        <v>98</v>
      </c>
      <c r="B19" s="11" t="s">
        <v>99</v>
      </c>
      <c r="C19" s="12" t="s">
        <v>100</v>
      </c>
      <c r="D19" s="13"/>
      <c r="E19" s="14" t="s">
        <v>101</v>
      </c>
      <c r="F19" s="12" t="s">
        <v>102</v>
      </c>
      <c r="G19" s="9">
        <f ca="1">音调占用计算表!AA19</f>
        <v>12</v>
      </c>
      <c r="H19" s="9">
        <v>3</v>
      </c>
    </row>
    <row r="20" spans="1:8" ht="171" customHeight="1">
      <c r="A20" s="12" t="s">
        <v>103</v>
      </c>
      <c r="B20" s="11" t="s">
        <v>104</v>
      </c>
      <c r="C20" s="12" t="s">
        <v>105</v>
      </c>
      <c r="D20" s="13"/>
      <c r="E20" s="14" t="s">
        <v>106</v>
      </c>
      <c r="F20" s="12" t="s">
        <v>107</v>
      </c>
      <c r="G20" s="9">
        <f ca="1">音调占用计算表!AA20</f>
        <v>124</v>
      </c>
      <c r="H20" s="9">
        <v>2</v>
      </c>
    </row>
    <row r="21" spans="1:8" ht="171" customHeight="1">
      <c r="A21" s="12" t="s">
        <v>108</v>
      </c>
      <c r="B21" s="11" t="s">
        <v>109</v>
      </c>
      <c r="C21" s="12" t="s">
        <v>110</v>
      </c>
      <c r="D21" s="13"/>
      <c r="E21" s="14" t="s">
        <v>111</v>
      </c>
      <c r="F21" s="12" t="s">
        <v>112</v>
      </c>
      <c r="G21" s="9">
        <f ca="1">音调占用计算表!AA21</f>
        <v>14</v>
      </c>
      <c r="H21" s="9">
        <v>6</v>
      </c>
    </row>
    <row r="22" spans="1:8" ht="171" customHeight="1">
      <c r="A22" s="12" t="s">
        <v>113</v>
      </c>
      <c r="B22" s="11" t="s">
        <v>114</v>
      </c>
      <c r="C22" s="12" t="s">
        <v>115</v>
      </c>
      <c r="D22" s="13"/>
      <c r="E22" s="14" t="s">
        <v>116</v>
      </c>
      <c r="F22" s="12" t="s">
        <v>117</v>
      </c>
      <c r="G22" s="9">
        <f ca="1">音调占用计算表!AA22</f>
        <v>14</v>
      </c>
      <c r="H22" s="9">
        <v>6</v>
      </c>
    </row>
    <row r="23" spans="1:8" ht="171" customHeight="1">
      <c r="A23" s="12" t="s">
        <v>118</v>
      </c>
      <c r="B23" s="11" t="s">
        <v>119</v>
      </c>
      <c r="C23" s="12" t="s">
        <v>120</v>
      </c>
      <c r="D23" s="13"/>
      <c r="E23" s="14" t="s">
        <v>121</v>
      </c>
      <c r="F23" s="12" t="s">
        <v>122</v>
      </c>
      <c r="G23" s="9">
        <f ca="1">音调占用计算表!AA23</f>
        <v>13</v>
      </c>
      <c r="H23" s="9">
        <v>6</v>
      </c>
    </row>
    <row r="24" spans="1:8" ht="171" customHeight="1">
      <c r="A24" s="12" t="s">
        <v>123</v>
      </c>
      <c r="B24" s="11" t="s">
        <v>124</v>
      </c>
      <c r="C24" s="12" t="s">
        <v>125</v>
      </c>
      <c r="D24" s="13"/>
      <c r="E24" s="13"/>
      <c r="F24" s="12" t="s">
        <v>126</v>
      </c>
      <c r="G24" s="9">
        <f ca="1">音调占用计算表!AA24</f>
        <v>14</v>
      </c>
      <c r="H24" s="9">
        <v>1</v>
      </c>
    </row>
    <row r="25" spans="1:8" ht="171" customHeight="1">
      <c r="A25" s="12" t="s">
        <v>127</v>
      </c>
      <c r="B25" s="11" t="s">
        <v>128</v>
      </c>
      <c r="C25" s="12" t="s">
        <v>129</v>
      </c>
      <c r="D25" s="13"/>
      <c r="E25" s="13"/>
      <c r="F25" s="12" t="s">
        <v>130</v>
      </c>
      <c r="G25" s="9">
        <f ca="1">音调占用计算表!AA25</f>
        <v>14</v>
      </c>
      <c r="H25" s="9">
        <v>1</v>
      </c>
    </row>
    <row r="26" spans="1:8" ht="171" customHeight="1">
      <c r="A26" s="12" t="s">
        <v>131</v>
      </c>
      <c r="B26" s="11" t="s">
        <v>132</v>
      </c>
      <c r="C26" s="12" t="s">
        <v>133</v>
      </c>
      <c r="D26" s="13"/>
      <c r="E26" s="13"/>
      <c r="F26" s="12" t="s">
        <v>134</v>
      </c>
      <c r="G26" s="9">
        <f ca="1">音调占用计算表!AA26</f>
        <v>14</v>
      </c>
      <c r="H26" s="9">
        <v>1</v>
      </c>
    </row>
    <row r="27" spans="1:8" ht="171" customHeight="1">
      <c r="A27" s="12" t="s">
        <v>135</v>
      </c>
      <c r="B27" s="11" t="s">
        <v>136</v>
      </c>
      <c r="C27" s="12" t="s">
        <v>137</v>
      </c>
      <c r="D27" s="13"/>
      <c r="E27" s="13"/>
      <c r="F27" s="12" t="s">
        <v>138</v>
      </c>
      <c r="G27" s="9">
        <f ca="1">音调占用计算表!AA27</f>
        <v>14</v>
      </c>
      <c r="H27" s="9">
        <v>1</v>
      </c>
    </row>
    <row r="28" spans="1:8" ht="171" customHeight="1">
      <c r="A28" s="12" t="s">
        <v>139</v>
      </c>
      <c r="B28" s="11" t="s">
        <v>140</v>
      </c>
      <c r="C28" s="12" t="s">
        <v>141</v>
      </c>
      <c r="D28" s="13"/>
      <c r="E28" s="13"/>
      <c r="F28" s="12" t="s">
        <v>142</v>
      </c>
      <c r="G28" s="9">
        <f ca="1">音调占用计算表!AA28</f>
        <v>14</v>
      </c>
      <c r="H28" s="9">
        <v>3</v>
      </c>
    </row>
    <row r="29" spans="1:8" ht="171" customHeight="1">
      <c r="A29" s="12" t="s">
        <v>143</v>
      </c>
      <c r="B29" s="11" t="s">
        <v>144</v>
      </c>
      <c r="C29" s="12" t="s">
        <v>145</v>
      </c>
      <c r="D29" s="13"/>
      <c r="E29" s="13"/>
      <c r="F29" s="12" t="s">
        <v>146</v>
      </c>
      <c r="G29" s="9">
        <f ca="1">音调占用计算表!AA29</f>
        <v>14</v>
      </c>
      <c r="H29" s="9">
        <v>5</v>
      </c>
    </row>
    <row r="30" spans="1:8" ht="171" customHeight="1">
      <c r="A30" s="12" t="s">
        <v>147</v>
      </c>
      <c r="B30" s="11" t="s">
        <v>148</v>
      </c>
      <c r="C30" s="12" t="s">
        <v>149</v>
      </c>
      <c r="D30" s="13"/>
      <c r="E30" s="13"/>
      <c r="F30" s="12" t="s">
        <v>150</v>
      </c>
      <c r="G30" s="9">
        <f ca="1">音调占用计算表!AA30</f>
        <v>34</v>
      </c>
      <c r="H30" s="9">
        <v>1</v>
      </c>
    </row>
    <row r="31" spans="1:8" ht="171" customHeight="1">
      <c r="A31" s="12" t="s">
        <v>151</v>
      </c>
      <c r="B31" s="11" t="s">
        <v>152</v>
      </c>
      <c r="C31" s="12" t="s">
        <v>153</v>
      </c>
      <c r="D31" s="13"/>
      <c r="E31" s="13"/>
      <c r="F31" s="12" t="s">
        <v>154</v>
      </c>
      <c r="G31" s="9">
        <f ca="1">音调占用计算表!AA31</f>
        <v>14</v>
      </c>
      <c r="H31" s="9">
        <v>5</v>
      </c>
    </row>
    <row r="32" spans="1:8" ht="171" customHeight="1">
      <c r="A32" s="12" t="s">
        <v>155</v>
      </c>
      <c r="B32" s="11" t="s">
        <v>156</v>
      </c>
      <c r="C32" s="12" t="s">
        <v>157</v>
      </c>
      <c r="D32" s="13"/>
      <c r="E32" s="13"/>
      <c r="F32" s="12" t="s">
        <v>158</v>
      </c>
      <c r="G32" s="9">
        <f ca="1">音调占用计算表!AA32</f>
        <v>14</v>
      </c>
      <c r="H32" s="9">
        <v>1</v>
      </c>
    </row>
    <row r="33" spans="1:8" ht="171" customHeight="1">
      <c r="A33" s="12" t="s">
        <v>159</v>
      </c>
      <c r="B33" s="11" t="s">
        <v>160</v>
      </c>
      <c r="C33" s="12" t="s">
        <v>161</v>
      </c>
      <c r="D33" s="13"/>
      <c r="E33" s="14" t="s">
        <v>162</v>
      </c>
      <c r="F33" s="12" t="s">
        <v>163</v>
      </c>
      <c r="G33" s="9">
        <f ca="1">音调占用计算表!AA33</f>
        <v>1</v>
      </c>
      <c r="H33" s="9">
        <v>6</v>
      </c>
    </row>
    <row r="34" spans="1:8" ht="171" customHeight="1">
      <c r="A34" s="12" t="s">
        <v>164</v>
      </c>
      <c r="B34" s="11" t="s">
        <v>165</v>
      </c>
      <c r="C34" s="12" t="s">
        <v>166</v>
      </c>
      <c r="D34" s="13"/>
      <c r="E34" s="13"/>
      <c r="F34" s="12" t="s">
        <v>167</v>
      </c>
      <c r="G34" s="9">
        <f ca="1">音调占用计算表!AA34</f>
        <v>14</v>
      </c>
      <c r="H34" s="9">
        <v>2</v>
      </c>
    </row>
    <row r="35" spans="1:8" ht="171" customHeight="1">
      <c r="A35" s="12" t="s">
        <v>168</v>
      </c>
      <c r="B35" s="11" t="s">
        <v>169</v>
      </c>
      <c r="C35" s="12" t="s">
        <v>170</v>
      </c>
      <c r="D35" s="13"/>
      <c r="E35" s="14" t="s">
        <v>171</v>
      </c>
      <c r="F35" s="12" t="s">
        <v>172</v>
      </c>
      <c r="G35" s="9">
        <f ca="1">音调占用计算表!AA35</f>
        <v>24</v>
      </c>
      <c r="H35" s="9">
        <v>4</v>
      </c>
    </row>
    <row r="36" spans="1:8" ht="171" customHeight="1">
      <c r="A36" s="12" t="s">
        <v>173</v>
      </c>
      <c r="B36" s="11" t="s">
        <v>174</v>
      </c>
      <c r="C36" s="12" t="s">
        <v>175</v>
      </c>
      <c r="D36" s="13"/>
      <c r="E36" s="13"/>
      <c r="F36" s="12" t="s">
        <v>176</v>
      </c>
      <c r="G36" s="9">
        <f ca="1">音调占用计算表!AA36</f>
        <v>34</v>
      </c>
      <c r="H36" s="9">
        <v>4</v>
      </c>
    </row>
    <row r="37" spans="1:8" ht="171" customHeight="1">
      <c r="A37" s="12" t="s">
        <v>177</v>
      </c>
      <c r="B37" s="11" t="s">
        <v>178</v>
      </c>
      <c r="C37" s="12" t="s">
        <v>179</v>
      </c>
      <c r="D37" s="13"/>
      <c r="E37" s="14" t="s">
        <v>180</v>
      </c>
      <c r="F37" s="12" t="s">
        <v>181</v>
      </c>
      <c r="G37" s="9">
        <f ca="1">音调占用计算表!AA37</f>
        <v>14</v>
      </c>
      <c r="H37" s="9">
        <v>6</v>
      </c>
    </row>
    <row r="38" spans="1:8" ht="171" customHeight="1">
      <c r="A38" s="12" t="s">
        <v>182</v>
      </c>
      <c r="B38" s="11" t="s">
        <v>183</v>
      </c>
      <c r="C38" s="12" t="s">
        <v>184</v>
      </c>
      <c r="D38" s="13"/>
      <c r="E38" s="13"/>
      <c r="F38" s="12" t="s">
        <v>185</v>
      </c>
      <c r="G38" s="9">
        <f ca="1">音调占用计算表!AA38</f>
        <v>1</v>
      </c>
      <c r="H38" s="9">
        <v>6</v>
      </c>
    </row>
    <row r="39" spans="1:8" ht="171" customHeight="1">
      <c r="A39" s="12" t="s">
        <v>186</v>
      </c>
      <c r="B39" s="11" t="s">
        <v>187</v>
      </c>
      <c r="C39" s="12" t="s">
        <v>188</v>
      </c>
      <c r="D39" s="13"/>
      <c r="E39" s="13"/>
      <c r="F39" s="12" t="s">
        <v>189</v>
      </c>
      <c r="G39" s="9">
        <f ca="1">音调占用计算表!AA39</f>
        <v>14</v>
      </c>
      <c r="H39" s="9">
        <v>6</v>
      </c>
    </row>
    <row r="40" spans="1:8" ht="171" customHeight="1">
      <c r="A40" s="12" t="s">
        <v>190</v>
      </c>
      <c r="B40" s="11" t="s">
        <v>191</v>
      </c>
      <c r="C40" s="12" t="s">
        <v>192</v>
      </c>
      <c r="D40" s="13"/>
      <c r="E40" s="13"/>
      <c r="F40" s="12" t="s">
        <v>193</v>
      </c>
      <c r="G40" s="9">
        <f ca="1">音调占用计算表!AA40</f>
        <v>2</v>
      </c>
      <c r="H40" s="9">
        <v>5</v>
      </c>
    </row>
    <row r="41" spans="1:8" ht="171" customHeight="1">
      <c r="A41" s="12" t="s">
        <v>194</v>
      </c>
      <c r="B41" s="11" t="s">
        <v>195</v>
      </c>
      <c r="C41" s="12" t="s">
        <v>196</v>
      </c>
      <c r="D41" s="13"/>
      <c r="E41" s="14" t="s">
        <v>197</v>
      </c>
      <c r="F41" s="12" t="s">
        <v>198</v>
      </c>
      <c r="G41" s="9">
        <f ca="1">音调占用计算表!AA41</f>
        <v>14</v>
      </c>
      <c r="H41" s="9">
        <v>6</v>
      </c>
    </row>
    <row r="42" spans="1:8" ht="171" customHeight="1">
      <c r="A42" s="12" t="s">
        <v>199</v>
      </c>
      <c r="B42" s="11" t="s">
        <v>200</v>
      </c>
      <c r="C42" s="12" t="s">
        <v>201</v>
      </c>
      <c r="D42" s="13"/>
      <c r="E42" s="13"/>
      <c r="F42" s="12" t="s">
        <v>202</v>
      </c>
      <c r="G42" s="9">
        <f ca="1">音调占用计算表!AA42</f>
        <v>4</v>
      </c>
      <c r="H42" s="9">
        <v>1</v>
      </c>
    </row>
    <row r="43" spans="1:8" ht="171" customHeight="1">
      <c r="A43" s="12" t="s">
        <v>203</v>
      </c>
      <c r="B43" s="11" t="s">
        <v>204</v>
      </c>
      <c r="C43" s="12" t="s">
        <v>205</v>
      </c>
      <c r="D43" s="13"/>
      <c r="E43" s="13"/>
      <c r="F43" s="12" t="s">
        <v>206</v>
      </c>
      <c r="G43" s="9">
        <f ca="1">音调占用计算表!AA43</f>
        <v>1</v>
      </c>
      <c r="H43" s="9">
        <v>1</v>
      </c>
    </row>
    <row r="44" spans="1:8" ht="171" customHeight="1">
      <c r="A44" s="12" t="s">
        <v>207</v>
      </c>
      <c r="B44" s="11" t="s">
        <v>208</v>
      </c>
      <c r="C44" s="12" t="s">
        <v>209</v>
      </c>
      <c r="D44" s="13"/>
      <c r="E44" s="13"/>
      <c r="F44" s="12" t="s">
        <v>210</v>
      </c>
      <c r="G44" s="9">
        <f ca="1">音调占用计算表!AA44</f>
        <v>14</v>
      </c>
      <c r="H44" s="9">
        <v>1</v>
      </c>
    </row>
    <row r="45" spans="1:8" ht="171" customHeight="1">
      <c r="A45" s="12" t="s">
        <v>211</v>
      </c>
      <c r="B45" s="11" t="s">
        <v>212</v>
      </c>
      <c r="C45" s="12" t="s">
        <v>213</v>
      </c>
      <c r="D45" s="13"/>
      <c r="E45" s="13"/>
      <c r="F45" s="12" t="s">
        <v>214</v>
      </c>
      <c r="G45" s="9">
        <f ca="1">音调占用计算表!AA45</f>
        <v>14</v>
      </c>
      <c r="H45" s="9">
        <v>6</v>
      </c>
    </row>
    <row r="46" spans="1:8" ht="171" customHeight="1">
      <c r="A46" s="12" t="s">
        <v>215</v>
      </c>
      <c r="B46" s="11" t="s">
        <v>216</v>
      </c>
      <c r="C46" s="12" t="s">
        <v>217</v>
      </c>
      <c r="D46" s="13"/>
      <c r="E46" s="13"/>
      <c r="F46" s="12" t="s">
        <v>218</v>
      </c>
      <c r="G46" s="9">
        <f ca="1">音调占用计算表!AA46</f>
        <v>14</v>
      </c>
      <c r="H46" s="9">
        <v>1</v>
      </c>
    </row>
    <row r="47" spans="1:8" ht="171" customHeight="1">
      <c r="A47" s="12" t="s">
        <v>219</v>
      </c>
      <c r="B47" s="11" t="s">
        <v>220</v>
      </c>
      <c r="C47" s="12" t="s">
        <v>221</v>
      </c>
      <c r="D47" s="13"/>
      <c r="E47" s="13"/>
      <c r="F47" s="12" t="s">
        <v>222</v>
      </c>
      <c r="G47" s="9">
        <f ca="1">音调占用计算表!AA47</f>
        <v>14</v>
      </c>
      <c r="H47" s="9">
        <v>5</v>
      </c>
    </row>
    <row r="48" spans="1:8" ht="171" customHeight="1">
      <c r="A48" s="12" t="s">
        <v>223</v>
      </c>
      <c r="B48" s="11" t="s">
        <v>224</v>
      </c>
      <c r="C48" s="12" t="s">
        <v>225</v>
      </c>
      <c r="D48" s="13"/>
      <c r="E48" s="13"/>
      <c r="F48" s="12" t="s">
        <v>226</v>
      </c>
      <c r="G48" s="9">
        <f ca="1">音调占用计算表!AA48</f>
        <v>14</v>
      </c>
      <c r="H48" s="9">
        <v>5</v>
      </c>
    </row>
    <row r="49" spans="1:8" ht="171" customHeight="1">
      <c r="A49" s="12" t="s">
        <v>227</v>
      </c>
      <c r="B49" s="11" t="s">
        <v>228</v>
      </c>
      <c r="C49" s="12" t="s">
        <v>229</v>
      </c>
      <c r="D49" s="13"/>
      <c r="E49" s="13"/>
      <c r="F49" s="12" t="s">
        <v>230</v>
      </c>
      <c r="G49" s="9">
        <f ca="1">音调占用计算表!AA49</f>
        <v>1</v>
      </c>
      <c r="H49" s="9">
        <v>1</v>
      </c>
    </row>
    <row r="50" spans="1:8" ht="171" customHeight="1">
      <c r="A50" s="12" t="s">
        <v>231</v>
      </c>
      <c r="B50" s="11" t="s">
        <v>232</v>
      </c>
      <c r="C50" s="12" t="s">
        <v>233</v>
      </c>
      <c r="D50" s="13"/>
      <c r="E50" s="13"/>
      <c r="F50" s="12" t="s">
        <v>234</v>
      </c>
      <c r="G50" s="9">
        <f ca="1">音调占用计算表!AA50</f>
        <v>14</v>
      </c>
      <c r="H50" s="9">
        <v>4</v>
      </c>
    </row>
    <row r="51" spans="1:8" ht="171" customHeight="1">
      <c r="A51" s="12" t="s">
        <v>235</v>
      </c>
      <c r="B51" s="11" t="s">
        <v>236</v>
      </c>
      <c r="C51" s="12" t="s">
        <v>237</v>
      </c>
      <c r="D51" s="13"/>
      <c r="E51" s="13"/>
      <c r="F51" s="12" t="s">
        <v>238</v>
      </c>
      <c r="G51" s="9">
        <f ca="1">音调占用计算表!AA51</f>
        <v>24</v>
      </c>
      <c r="H51" s="9">
        <v>2</v>
      </c>
    </row>
    <row r="52" spans="1:8" ht="171" customHeight="1">
      <c r="A52" s="12" t="s">
        <v>239</v>
      </c>
      <c r="B52" s="11" t="s">
        <v>240</v>
      </c>
      <c r="C52" s="12" t="s">
        <v>241</v>
      </c>
      <c r="D52" s="13"/>
      <c r="E52" s="13"/>
      <c r="F52" s="12" t="s">
        <v>242</v>
      </c>
      <c r="G52" s="9">
        <f ca="1">音调占用计算表!AA52</f>
        <v>23</v>
      </c>
      <c r="H52" s="9">
        <v>6</v>
      </c>
    </row>
    <row r="53" spans="1:8" ht="171" customHeight="1">
      <c r="A53" s="12" t="s">
        <v>243</v>
      </c>
      <c r="B53" s="11" t="s">
        <v>244</v>
      </c>
      <c r="C53" s="12" t="s">
        <v>245</v>
      </c>
      <c r="D53" s="13"/>
      <c r="E53" s="13"/>
      <c r="F53" s="12" t="s">
        <v>246</v>
      </c>
      <c r="G53" s="9">
        <f ca="1">音调占用计算表!AA53</f>
        <v>1</v>
      </c>
      <c r="H53" s="9">
        <v>2</v>
      </c>
    </row>
    <row r="54" spans="1:8" ht="171" customHeight="1">
      <c r="A54" s="12" t="s">
        <v>247</v>
      </c>
      <c r="B54" s="11" t="s">
        <v>248</v>
      </c>
      <c r="C54" s="12" t="s">
        <v>249</v>
      </c>
      <c r="D54" s="13"/>
      <c r="E54" s="13"/>
      <c r="F54" s="12" t="s">
        <v>250</v>
      </c>
      <c r="G54" s="9">
        <f ca="1">音调占用计算表!AA54</f>
        <v>1</v>
      </c>
      <c r="H54" s="9">
        <v>1</v>
      </c>
    </row>
    <row r="55" spans="1:8" ht="171" customHeight="1">
      <c r="A55" s="12" t="s">
        <v>251</v>
      </c>
      <c r="B55" s="11" t="s">
        <v>252</v>
      </c>
      <c r="C55" s="12" t="s">
        <v>253</v>
      </c>
      <c r="D55" s="13"/>
      <c r="E55" s="13"/>
      <c r="F55" s="12" t="s">
        <v>254</v>
      </c>
      <c r="G55" s="9">
        <f ca="1">音调占用计算表!AA55</f>
        <v>2</v>
      </c>
      <c r="H55" s="9">
        <v>5</v>
      </c>
    </row>
    <row r="56" spans="1:8" ht="171" customHeight="1">
      <c r="A56" s="12" t="s">
        <v>255</v>
      </c>
      <c r="B56" s="11" t="s">
        <v>256</v>
      </c>
      <c r="C56" s="12" t="s">
        <v>257</v>
      </c>
      <c r="D56" s="13"/>
      <c r="E56" s="13"/>
      <c r="F56" s="12" t="s">
        <v>258</v>
      </c>
      <c r="G56" s="9">
        <f ca="1">音调占用计算表!AA56</f>
        <v>2</v>
      </c>
      <c r="H56" s="9">
        <v>2</v>
      </c>
    </row>
    <row r="57" spans="1:8" ht="171" customHeight="1">
      <c r="A57" s="12" t="s">
        <v>259</v>
      </c>
      <c r="B57" s="11" t="s">
        <v>260</v>
      </c>
      <c r="C57" s="12" t="s">
        <v>261</v>
      </c>
      <c r="D57" s="13"/>
      <c r="E57" s="13"/>
      <c r="F57" s="12" t="s">
        <v>262</v>
      </c>
      <c r="G57" s="9">
        <f ca="1">音调占用计算表!AA57</f>
        <v>23</v>
      </c>
      <c r="H57" s="9">
        <v>1</v>
      </c>
    </row>
    <row r="58" spans="1:8" ht="171" customHeight="1">
      <c r="A58" s="12" t="s">
        <v>263</v>
      </c>
      <c r="B58" s="11" t="s">
        <v>264</v>
      </c>
      <c r="C58" s="12" t="s">
        <v>265</v>
      </c>
      <c r="D58" s="13"/>
      <c r="E58" s="13"/>
      <c r="F58" s="12" t="s">
        <v>266</v>
      </c>
      <c r="G58" s="9">
        <f ca="1">音调占用计算表!AA58</f>
        <v>24</v>
      </c>
      <c r="H58" s="9">
        <v>1</v>
      </c>
    </row>
    <row r="59" spans="1:8" ht="171" customHeight="1">
      <c r="A59" s="12" t="s">
        <v>267</v>
      </c>
      <c r="B59" s="11" t="s">
        <v>268</v>
      </c>
      <c r="C59" s="12" t="s">
        <v>269</v>
      </c>
      <c r="D59" s="13"/>
      <c r="E59" s="14" t="s">
        <v>270</v>
      </c>
      <c r="F59" s="12" t="s">
        <v>271</v>
      </c>
      <c r="G59" s="9">
        <f ca="1">音调占用计算表!AA59</f>
        <v>14</v>
      </c>
      <c r="H59" s="9">
        <v>6</v>
      </c>
    </row>
    <row r="60" spans="1:8" ht="171" customHeight="1">
      <c r="A60" s="12" t="s">
        <v>272</v>
      </c>
      <c r="B60" s="11" t="s">
        <v>273</v>
      </c>
      <c r="C60" s="12" t="s">
        <v>274</v>
      </c>
      <c r="D60" s="13"/>
      <c r="E60" s="13"/>
      <c r="F60" s="12" t="s">
        <v>275</v>
      </c>
      <c r="G60" s="9">
        <f ca="1">音调占用计算表!AA60</f>
        <v>1</v>
      </c>
      <c r="H60" s="9">
        <v>5</v>
      </c>
    </row>
    <row r="61" spans="1:8" ht="171" customHeight="1">
      <c r="A61" s="12" t="s">
        <v>276</v>
      </c>
      <c r="B61" s="11" t="s">
        <v>277</v>
      </c>
      <c r="C61" s="12" t="s">
        <v>278</v>
      </c>
      <c r="D61" s="13"/>
      <c r="E61" s="13"/>
      <c r="F61" s="12" t="s">
        <v>279</v>
      </c>
      <c r="G61" s="9">
        <f ca="1">音调占用计算表!AA61</f>
        <v>12</v>
      </c>
      <c r="H61" s="9">
        <v>3</v>
      </c>
    </row>
    <row r="62" spans="1:8" ht="171" customHeight="1">
      <c r="A62" s="12" t="s">
        <v>280</v>
      </c>
      <c r="B62" s="11" t="s">
        <v>281</v>
      </c>
      <c r="C62" s="12" t="s">
        <v>282</v>
      </c>
      <c r="D62" s="13"/>
      <c r="E62" s="13"/>
      <c r="F62" s="12" t="s">
        <v>283</v>
      </c>
      <c r="G62" s="9">
        <f ca="1">音调占用计算表!AA62</f>
        <v>1</v>
      </c>
      <c r="H62" s="9">
        <v>2</v>
      </c>
    </row>
    <row r="63" spans="1:8" ht="171" customHeight="1">
      <c r="A63" s="12" t="s">
        <v>284</v>
      </c>
      <c r="B63" s="11" t="s">
        <v>285</v>
      </c>
      <c r="C63" s="12" t="s">
        <v>286</v>
      </c>
      <c r="D63" s="13"/>
      <c r="E63" s="13"/>
      <c r="F63" s="12" t="s">
        <v>287</v>
      </c>
      <c r="G63" s="9">
        <f ca="1">音调占用计算表!AA63</f>
        <v>2</v>
      </c>
      <c r="H63" s="9">
        <v>4</v>
      </c>
    </row>
    <row r="64" spans="1:8" ht="171" customHeight="1">
      <c r="A64" s="12" t="s">
        <v>288</v>
      </c>
      <c r="B64" s="11" t="s">
        <v>289</v>
      </c>
      <c r="C64" s="12" t="s">
        <v>290</v>
      </c>
      <c r="D64" s="13"/>
      <c r="E64" s="13"/>
      <c r="F64" s="12" t="s">
        <v>291</v>
      </c>
      <c r="G64" s="9">
        <f ca="1">音调占用计算表!AA64</f>
        <v>24</v>
      </c>
      <c r="H64" s="9">
        <v>1</v>
      </c>
    </row>
    <row r="65" spans="1:8" ht="171" customHeight="1">
      <c r="A65" s="12" t="s">
        <v>292</v>
      </c>
      <c r="B65" s="11" t="s">
        <v>293</v>
      </c>
      <c r="C65" s="12" t="s">
        <v>294</v>
      </c>
      <c r="D65" s="13"/>
      <c r="E65" s="14" t="s">
        <v>295</v>
      </c>
      <c r="F65" s="12" t="s">
        <v>296</v>
      </c>
      <c r="G65" s="9">
        <f ca="1">音调占用计算表!AA65</f>
        <v>2</v>
      </c>
      <c r="H65" s="9">
        <v>6</v>
      </c>
    </row>
    <row r="66" spans="1:8" ht="171" customHeight="1">
      <c r="A66" s="12" t="s">
        <v>297</v>
      </c>
      <c r="B66" s="11" t="s">
        <v>298</v>
      </c>
      <c r="C66" s="12" t="s">
        <v>299</v>
      </c>
      <c r="D66" s="13"/>
      <c r="E66" s="13"/>
      <c r="F66" s="12" t="s">
        <v>300</v>
      </c>
      <c r="G66" s="9">
        <f ca="1">音调占用计算表!AA66</f>
        <v>1</v>
      </c>
      <c r="H66" s="9">
        <v>1</v>
      </c>
    </row>
    <row r="67" spans="1:8" ht="171" customHeight="1">
      <c r="A67" s="12" t="s">
        <v>301</v>
      </c>
      <c r="B67" s="11" t="s">
        <v>302</v>
      </c>
      <c r="C67" s="12" t="s">
        <v>303</v>
      </c>
      <c r="D67" s="13"/>
      <c r="E67" s="13"/>
      <c r="F67" s="12" t="s">
        <v>304</v>
      </c>
      <c r="G67" s="9">
        <f ca="1">音调占用计算表!AA67</f>
        <v>1</v>
      </c>
      <c r="H67" s="9">
        <v>4</v>
      </c>
    </row>
    <row r="68" spans="1:8" ht="171" customHeight="1">
      <c r="A68" s="12" t="s">
        <v>305</v>
      </c>
      <c r="B68" s="11" t="s">
        <v>306</v>
      </c>
      <c r="C68" s="12" t="s">
        <v>307</v>
      </c>
      <c r="D68" s="13"/>
      <c r="E68" s="13"/>
      <c r="F68" s="12" t="s">
        <v>308</v>
      </c>
      <c r="G68" s="9">
        <f ca="1">音调占用计算表!AA68</f>
        <v>4</v>
      </c>
      <c r="H68" s="9">
        <v>1</v>
      </c>
    </row>
    <row r="69" spans="1:8" ht="171" customHeight="1">
      <c r="A69" s="12" t="s">
        <v>309</v>
      </c>
      <c r="B69" s="11" t="s">
        <v>310</v>
      </c>
      <c r="C69" s="12" t="s">
        <v>311</v>
      </c>
      <c r="D69" s="13"/>
      <c r="E69" s="13"/>
      <c r="F69" s="12" t="s">
        <v>312</v>
      </c>
      <c r="G69" s="9">
        <f ca="1">音调占用计算表!AA69</f>
        <v>14</v>
      </c>
      <c r="H69" s="9">
        <v>6</v>
      </c>
    </row>
    <row r="70" spans="1:8" ht="171" customHeight="1">
      <c r="A70" s="12" t="s">
        <v>313</v>
      </c>
      <c r="B70" s="11" t="s">
        <v>314</v>
      </c>
      <c r="C70" s="12" t="s">
        <v>315</v>
      </c>
      <c r="D70" s="13"/>
      <c r="E70" s="13"/>
      <c r="F70" s="12" t="s">
        <v>316</v>
      </c>
      <c r="G70" s="9">
        <f ca="1">音调占用计算表!AA70</f>
        <v>14</v>
      </c>
      <c r="H70" s="9">
        <v>4</v>
      </c>
    </row>
    <row r="71" spans="1:8" ht="171" customHeight="1">
      <c r="A71" s="12" t="s">
        <v>317</v>
      </c>
      <c r="B71" s="11" t="s">
        <v>318</v>
      </c>
      <c r="C71" s="12" t="s">
        <v>319</v>
      </c>
      <c r="D71" s="13"/>
      <c r="E71" s="13"/>
      <c r="F71" s="12" t="s">
        <v>320</v>
      </c>
      <c r="G71" s="9">
        <f ca="1">音调占用计算表!AA71</f>
        <v>2</v>
      </c>
      <c r="H71" s="9">
        <v>1</v>
      </c>
    </row>
    <row r="72" spans="1:8" ht="171" customHeight="1">
      <c r="A72" s="12" t="s">
        <v>321</v>
      </c>
      <c r="B72" s="11" t="s">
        <v>322</v>
      </c>
      <c r="C72" s="12" t="s">
        <v>323</v>
      </c>
      <c r="D72" s="13"/>
      <c r="E72" s="14" t="s">
        <v>324</v>
      </c>
      <c r="F72" s="12" t="s">
        <v>325</v>
      </c>
      <c r="G72" s="9">
        <f ca="1">音调占用计算表!AA72</f>
        <v>14</v>
      </c>
      <c r="H72" s="9">
        <v>6</v>
      </c>
    </row>
    <row r="73" spans="1:8" ht="171" customHeight="1">
      <c r="A73" s="12" t="s">
        <v>326</v>
      </c>
      <c r="B73" s="11" t="s">
        <v>327</v>
      </c>
      <c r="C73" s="12" t="s">
        <v>328</v>
      </c>
      <c r="D73" s="13"/>
      <c r="E73" s="14" t="s">
        <v>329</v>
      </c>
      <c r="F73" s="12" t="s">
        <v>330</v>
      </c>
      <c r="G73" s="9">
        <f ca="1">音调占用计算表!AA73</f>
        <v>14</v>
      </c>
      <c r="H73" s="9">
        <v>1</v>
      </c>
    </row>
    <row r="74" spans="1:8" ht="171" customHeight="1">
      <c r="A74" s="12" t="s">
        <v>331</v>
      </c>
      <c r="B74" s="11" t="s">
        <v>332</v>
      </c>
      <c r="C74" s="12" t="s">
        <v>333</v>
      </c>
      <c r="D74" s="13"/>
      <c r="E74" s="13"/>
      <c r="F74" s="12" t="s">
        <v>334</v>
      </c>
      <c r="G74" s="9">
        <f ca="1">音调占用计算表!AA74</f>
        <v>14</v>
      </c>
      <c r="H74" s="9">
        <v>1</v>
      </c>
    </row>
    <row r="75" spans="1:8" ht="171" customHeight="1">
      <c r="A75" s="12" t="s">
        <v>335</v>
      </c>
      <c r="B75" s="11" t="s">
        <v>336</v>
      </c>
      <c r="C75" s="12" t="s">
        <v>337</v>
      </c>
      <c r="D75" s="13"/>
      <c r="E75" s="13"/>
      <c r="F75" s="12" t="s">
        <v>338</v>
      </c>
      <c r="G75" s="9">
        <f ca="1">音调占用计算表!AA75</f>
        <v>24</v>
      </c>
      <c r="H75" s="9">
        <v>2</v>
      </c>
    </row>
    <row r="76" spans="1:8" ht="171" customHeight="1">
      <c r="A76" s="12" t="s">
        <v>339</v>
      </c>
      <c r="B76" s="11" t="s">
        <v>340</v>
      </c>
      <c r="C76" s="12" t="s">
        <v>341</v>
      </c>
      <c r="D76" s="13"/>
      <c r="E76" s="13"/>
      <c r="F76" s="12" t="s">
        <v>342</v>
      </c>
      <c r="G76" s="9">
        <f ca="1">音调占用计算表!AA76</f>
        <v>3</v>
      </c>
      <c r="H76" s="9">
        <v>4</v>
      </c>
    </row>
    <row r="77" spans="1:8" ht="171" customHeight="1">
      <c r="A77" s="12" t="s">
        <v>343</v>
      </c>
      <c r="B77" s="11" t="s">
        <v>344</v>
      </c>
      <c r="C77" s="12" t="s">
        <v>345</v>
      </c>
      <c r="D77" s="13"/>
      <c r="E77" s="13"/>
      <c r="F77" s="12" t="s">
        <v>346</v>
      </c>
      <c r="G77" s="9">
        <f ca="1">音调占用计算表!AA77</f>
        <v>1</v>
      </c>
      <c r="H77" s="9">
        <v>1</v>
      </c>
    </row>
    <row r="78" spans="1:8" ht="171" customHeight="1">
      <c r="A78" s="12" t="s">
        <v>347</v>
      </c>
      <c r="B78" s="11" t="s">
        <v>348</v>
      </c>
      <c r="C78" s="12" t="s">
        <v>349</v>
      </c>
      <c r="D78" s="13"/>
      <c r="E78" s="14" t="s">
        <v>350</v>
      </c>
      <c r="F78" s="12" t="s">
        <v>351</v>
      </c>
      <c r="G78" s="9">
        <f ca="1">音调占用计算表!AA78</f>
        <v>14</v>
      </c>
      <c r="H78" s="9">
        <v>5</v>
      </c>
    </row>
    <row r="79" spans="1:8" ht="171" customHeight="1">
      <c r="A79" s="12" t="s">
        <v>352</v>
      </c>
      <c r="B79" s="11" t="s">
        <v>353</v>
      </c>
      <c r="C79" s="12" t="s">
        <v>354</v>
      </c>
      <c r="D79" s="13"/>
      <c r="E79" s="13"/>
      <c r="F79" s="12" t="s">
        <v>355</v>
      </c>
      <c r="G79" s="9">
        <f ca="1">音调占用计算表!AA79</f>
        <v>14</v>
      </c>
      <c r="H79" s="9">
        <v>3</v>
      </c>
    </row>
    <row r="80" spans="1:8" ht="171" customHeight="1">
      <c r="A80" s="12" t="s">
        <v>356</v>
      </c>
      <c r="B80" s="11" t="s">
        <v>357</v>
      </c>
      <c r="C80" s="12" t="s">
        <v>358</v>
      </c>
      <c r="D80" s="13"/>
      <c r="E80" s="13"/>
      <c r="F80" s="12" t="s">
        <v>359</v>
      </c>
      <c r="G80" s="9">
        <f ca="1">音调占用计算表!AA80</f>
        <v>14</v>
      </c>
      <c r="H80" s="9">
        <v>6</v>
      </c>
    </row>
    <row r="81" spans="1:8" ht="171" customHeight="1">
      <c r="A81" s="12" t="s">
        <v>360</v>
      </c>
      <c r="B81" s="11" t="s">
        <v>361</v>
      </c>
      <c r="C81" s="12" t="s">
        <v>362</v>
      </c>
      <c r="D81" s="13"/>
      <c r="E81" s="13"/>
      <c r="F81" s="12" t="s">
        <v>363</v>
      </c>
      <c r="G81" s="9">
        <f ca="1">音调占用计算表!AA81</f>
        <v>4</v>
      </c>
      <c r="H81" s="9">
        <v>5</v>
      </c>
    </row>
    <row r="82" spans="1:8" ht="171" customHeight="1">
      <c r="A82" s="12" t="s">
        <v>364</v>
      </c>
      <c r="B82" s="11" t="s">
        <v>365</v>
      </c>
      <c r="C82" s="12" t="s">
        <v>366</v>
      </c>
      <c r="D82" s="13"/>
      <c r="E82" s="13"/>
      <c r="F82" s="12" t="s">
        <v>367</v>
      </c>
      <c r="G82" s="9">
        <f ca="1">音调占用计算表!AA82</f>
        <v>14</v>
      </c>
      <c r="H82" s="9">
        <v>3</v>
      </c>
    </row>
    <row r="83" spans="1:8" ht="171" customHeight="1">
      <c r="A83" s="12" t="s">
        <v>368</v>
      </c>
      <c r="B83" s="11" t="s">
        <v>369</v>
      </c>
      <c r="C83" s="12" t="s">
        <v>370</v>
      </c>
      <c r="D83" s="13"/>
      <c r="E83" s="13"/>
      <c r="F83" s="12" t="s">
        <v>371</v>
      </c>
      <c r="G83" s="9">
        <f ca="1">音调占用计算表!AA83</f>
        <v>1</v>
      </c>
      <c r="H83" s="9">
        <v>2</v>
      </c>
    </row>
    <row r="84" spans="1:8" ht="171" customHeight="1">
      <c r="A84" s="12" t="s">
        <v>372</v>
      </c>
      <c r="B84" s="11" t="s">
        <v>373</v>
      </c>
      <c r="C84" s="12" t="s">
        <v>374</v>
      </c>
      <c r="D84" s="13"/>
      <c r="E84" s="13"/>
      <c r="F84" s="12" t="s">
        <v>375</v>
      </c>
      <c r="G84" s="9">
        <f ca="1">音调占用计算表!AA84</f>
        <v>4</v>
      </c>
      <c r="H84" s="9">
        <v>4</v>
      </c>
    </row>
    <row r="85" spans="1:8" ht="171" customHeight="1">
      <c r="A85" s="12" t="s">
        <v>376</v>
      </c>
      <c r="B85" s="11" t="s">
        <v>377</v>
      </c>
      <c r="C85" s="12" t="s">
        <v>378</v>
      </c>
      <c r="D85" s="13"/>
      <c r="E85" s="14" t="s">
        <v>379</v>
      </c>
      <c r="F85" s="12" t="s">
        <v>380</v>
      </c>
      <c r="G85" s="9">
        <f ca="1">音调占用计算表!AA85</f>
        <v>4</v>
      </c>
      <c r="H85" s="9">
        <v>1</v>
      </c>
    </row>
    <row r="86" spans="1:8" ht="171" customHeight="1">
      <c r="A86" s="12" t="s">
        <v>381</v>
      </c>
      <c r="B86" s="11" t="s">
        <v>382</v>
      </c>
      <c r="C86" s="12" t="s">
        <v>383</v>
      </c>
      <c r="D86" s="13"/>
      <c r="E86" s="14" t="s">
        <v>384</v>
      </c>
      <c r="F86" s="12" t="s">
        <v>385</v>
      </c>
      <c r="G86" s="9">
        <f ca="1">音调占用计算表!AA86</f>
        <v>14</v>
      </c>
      <c r="H86" s="9">
        <v>1</v>
      </c>
    </row>
    <row r="87" spans="1:8" ht="171" customHeight="1">
      <c r="A87" s="12" t="s">
        <v>386</v>
      </c>
      <c r="B87" s="11" t="s">
        <v>387</v>
      </c>
      <c r="C87" s="12" t="s">
        <v>388</v>
      </c>
      <c r="D87" s="13"/>
      <c r="E87" s="13"/>
      <c r="F87" s="12" t="s">
        <v>389</v>
      </c>
      <c r="G87" s="9">
        <f ca="1">音调占用计算表!AA87</f>
        <v>4</v>
      </c>
      <c r="H87" s="9">
        <v>2</v>
      </c>
    </row>
    <row r="88" spans="1:8" ht="171" customHeight="1">
      <c r="A88" s="12" t="s">
        <v>390</v>
      </c>
      <c r="B88" s="11" t="s">
        <v>391</v>
      </c>
      <c r="C88" s="12" t="s">
        <v>392</v>
      </c>
      <c r="D88" s="13"/>
      <c r="E88" s="14" t="s">
        <v>393</v>
      </c>
      <c r="F88" s="12" t="s">
        <v>394</v>
      </c>
      <c r="G88" s="9">
        <f ca="1">音调占用计算表!AA88</f>
        <v>24</v>
      </c>
      <c r="H88" s="9">
        <v>6</v>
      </c>
    </row>
    <row r="89" spans="1:8" ht="171" customHeight="1">
      <c r="A89" s="12" t="s">
        <v>395</v>
      </c>
      <c r="B89" s="11" t="s">
        <v>396</v>
      </c>
      <c r="C89" s="12" t="s">
        <v>397</v>
      </c>
      <c r="D89" s="13"/>
      <c r="E89" s="14" t="s">
        <v>398</v>
      </c>
      <c r="F89" s="12" t="s">
        <v>399</v>
      </c>
      <c r="G89" s="9">
        <f ca="1">音调占用计算表!AA89</f>
        <v>4</v>
      </c>
      <c r="H89" s="9">
        <v>2</v>
      </c>
    </row>
    <row r="90" spans="1:8" ht="171" customHeight="1">
      <c r="A90" s="12" t="s">
        <v>400</v>
      </c>
      <c r="B90" s="11" t="s">
        <v>401</v>
      </c>
      <c r="C90" s="12" t="s">
        <v>402</v>
      </c>
      <c r="D90" s="13"/>
      <c r="E90" s="13"/>
      <c r="F90" s="12" t="s">
        <v>403</v>
      </c>
      <c r="G90" s="9">
        <f ca="1">音调占用计算表!AA90</f>
        <v>24</v>
      </c>
      <c r="H90" s="9">
        <v>2</v>
      </c>
    </row>
    <row r="91" spans="1:8" ht="171" customHeight="1">
      <c r="A91" s="12" t="s">
        <v>404</v>
      </c>
      <c r="B91" s="11" t="s">
        <v>405</v>
      </c>
      <c r="C91" s="12" t="s">
        <v>406</v>
      </c>
      <c r="D91" s="13"/>
      <c r="E91" s="13"/>
      <c r="F91" s="12" t="s">
        <v>407</v>
      </c>
      <c r="G91" s="9">
        <f ca="1">音调占用计算表!AA91</f>
        <v>14</v>
      </c>
      <c r="H91" s="9">
        <v>5</v>
      </c>
    </row>
    <row r="92" spans="1:8" ht="171" customHeight="1">
      <c r="A92" s="12" t="s">
        <v>408</v>
      </c>
      <c r="B92" s="11" t="s">
        <v>409</v>
      </c>
      <c r="C92" s="12" t="s">
        <v>410</v>
      </c>
      <c r="D92" s="13"/>
      <c r="E92" s="14" t="s">
        <v>411</v>
      </c>
      <c r="F92" s="12" t="s">
        <v>412</v>
      </c>
      <c r="G92" s="9">
        <f ca="1">音调占用计算表!AA92</f>
        <v>14</v>
      </c>
      <c r="H92" s="9">
        <v>4</v>
      </c>
    </row>
    <row r="93" spans="1:8" ht="171" customHeight="1">
      <c r="A93" s="12" t="s">
        <v>413</v>
      </c>
      <c r="B93" s="11" t="s">
        <v>414</v>
      </c>
      <c r="C93" s="12" t="s">
        <v>415</v>
      </c>
      <c r="D93" s="13"/>
      <c r="E93" s="13"/>
      <c r="F93" s="12" t="s">
        <v>416</v>
      </c>
      <c r="G93" s="9">
        <f ca="1">音调占用计算表!AA93</f>
        <v>1</v>
      </c>
      <c r="H93" s="9">
        <v>1</v>
      </c>
    </row>
    <row r="94" spans="1:8" ht="171" customHeight="1">
      <c r="A94" s="12" t="s">
        <v>417</v>
      </c>
      <c r="B94" s="11" t="s">
        <v>418</v>
      </c>
      <c r="C94" s="12" t="s">
        <v>419</v>
      </c>
      <c r="D94" s="13"/>
      <c r="E94" s="13"/>
      <c r="F94" s="12" t="s">
        <v>420</v>
      </c>
      <c r="G94" s="9">
        <f ca="1">音调占用计算表!AA94</f>
        <v>134</v>
      </c>
      <c r="H94" s="9">
        <v>1</v>
      </c>
    </row>
    <row r="95" spans="1:8" ht="171" customHeight="1">
      <c r="A95" s="12" t="s">
        <v>421</v>
      </c>
      <c r="B95" s="11" t="s">
        <v>422</v>
      </c>
      <c r="C95" s="12" t="s">
        <v>423</v>
      </c>
      <c r="D95" s="13"/>
      <c r="E95" s="13"/>
      <c r="F95" s="12" t="s">
        <v>424</v>
      </c>
      <c r="G95" s="9">
        <f ca="1">音调占用计算表!AA95</f>
        <v>12</v>
      </c>
      <c r="H95" s="9">
        <v>1</v>
      </c>
    </row>
    <row r="96" spans="1:8" ht="171" customHeight="1">
      <c r="A96" s="12" t="s">
        <v>425</v>
      </c>
      <c r="B96" s="11" t="s">
        <v>426</v>
      </c>
      <c r="C96" s="12" t="s">
        <v>427</v>
      </c>
      <c r="D96" s="13"/>
      <c r="E96" s="13"/>
      <c r="F96" s="12" t="s">
        <v>428</v>
      </c>
      <c r="G96" s="9">
        <f ca="1">音调占用计算表!AA96</f>
        <v>24</v>
      </c>
      <c r="H96" s="9">
        <v>2</v>
      </c>
    </row>
    <row r="97" spans="1:8" ht="171" customHeight="1">
      <c r="A97" s="12" t="s">
        <v>429</v>
      </c>
      <c r="B97" s="11" t="s">
        <v>430</v>
      </c>
      <c r="C97" s="12" t="s">
        <v>431</v>
      </c>
      <c r="D97" s="13"/>
      <c r="E97" s="13"/>
      <c r="F97" s="12" t="s">
        <v>432</v>
      </c>
      <c r="G97" s="9">
        <f ca="1">音调占用计算表!AA97</f>
        <v>234</v>
      </c>
      <c r="H97" s="9">
        <v>1</v>
      </c>
    </row>
    <row r="98" spans="1:8" ht="171" customHeight="1">
      <c r="A98" s="12" t="s">
        <v>433</v>
      </c>
      <c r="B98" s="11" t="s">
        <v>434</v>
      </c>
      <c r="C98" s="12" t="s">
        <v>435</v>
      </c>
      <c r="D98" s="13"/>
      <c r="E98" s="13"/>
      <c r="F98" s="12" t="s">
        <v>436</v>
      </c>
      <c r="G98" s="9">
        <f ca="1">音调占用计算表!AA98</f>
        <v>1</v>
      </c>
      <c r="H98" s="9">
        <v>6</v>
      </c>
    </row>
    <row r="99" spans="1:8" ht="171" customHeight="1">
      <c r="A99" s="12" t="s">
        <v>437</v>
      </c>
      <c r="B99" s="11" t="s">
        <v>438</v>
      </c>
      <c r="C99" s="12" t="s">
        <v>439</v>
      </c>
      <c r="D99" s="13"/>
      <c r="E99" s="13"/>
      <c r="F99" s="12" t="s">
        <v>440</v>
      </c>
      <c r="G99" s="9">
        <f ca="1">音调占用计算表!AA99</f>
        <v>2</v>
      </c>
      <c r="H99" s="9">
        <v>6</v>
      </c>
    </row>
    <row r="100" spans="1:8" ht="171" customHeight="1">
      <c r="A100" s="12" t="s">
        <v>441</v>
      </c>
      <c r="B100" s="11" t="s">
        <v>442</v>
      </c>
      <c r="C100" s="12" t="s">
        <v>443</v>
      </c>
      <c r="D100" s="13"/>
      <c r="E100" s="13"/>
      <c r="F100" s="12" t="s">
        <v>444</v>
      </c>
      <c r="G100" s="9">
        <f ca="1">音调占用计算表!AA100</f>
        <v>24</v>
      </c>
      <c r="H100" s="9">
        <v>1</v>
      </c>
    </row>
    <row r="101" spans="1:8" ht="171" customHeight="1">
      <c r="A101" s="12" t="s">
        <v>445</v>
      </c>
      <c r="B101" s="11" t="s">
        <v>446</v>
      </c>
      <c r="C101" s="12" t="s">
        <v>447</v>
      </c>
      <c r="D101" s="13"/>
      <c r="E101" s="14" t="s">
        <v>448</v>
      </c>
      <c r="F101" s="12" t="s">
        <v>449</v>
      </c>
      <c r="G101" s="9">
        <f ca="1">音调占用计算表!AA101</f>
        <v>14</v>
      </c>
      <c r="H101" s="9">
        <v>5</v>
      </c>
    </row>
    <row r="102" spans="1:8" ht="171" customHeight="1">
      <c r="A102" s="12" t="s">
        <v>450</v>
      </c>
      <c r="B102" s="11" t="s">
        <v>451</v>
      </c>
      <c r="C102" s="12" t="s">
        <v>452</v>
      </c>
      <c r="D102" s="13"/>
      <c r="E102" s="14" t="s">
        <v>453</v>
      </c>
      <c r="F102" s="12" t="s">
        <v>454</v>
      </c>
      <c r="G102" s="9">
        <f ca="1">音调占用计算表!AA102</f>
        <v>14</v>
      </c>
      <c r="H102" s="9">
        <v>1</v>
      </c>
    </row>
    <row r="103" spans="1:8" ht="171" customHeight="1">
      <c r="A103" s="12" t="s">
        <v>455</v>
      </c>
      <c r="B103" s="11" t="s">
        <v>456</v>
      </c>
      <c r="C103" s="12" t="s">
        <v>457</v>
      </c>
      <c r="D103" s="13"/>
      <c r="E103" s="14" t="s">
        <v>458</v>
      </c>
      <c r="F103" s="12" t="s">
        <v>459</v>
      </c>
      <c r="G103" s="9">
        <f ca="1">音调占用计算表!AA103</f>
        <v>14</v>
      </c>
      <c r="H103" s="9">
        <v>6</v>
      </c>
    </row>
    <row r="104" spans="1:8" ht="171" customHeight="1">
      <c r="A104" s="12" t="s">
        <v>460</v>
      </c>
      <c r="B104" s="11" t="s">
        <v>461</v>
      </c>
      <c r="C104" s="12" t="s">
        <v>462</v>
      </c>
      <c r="D104" s="13"/>
      <c r="E104" s="14" t="s">
        <v>463</v>
      </c>
      <c r="F104" s="12" t="s">
        <v>464</v>
      </c>
      <c r="G104" s="9">
        <f ca="1">音调占用计算表!AA104</f>
        <v>14</v>
      </c>
      <c r="H104" s="9">
        <v>3</v>
      </c>
    </row>
    <row r="105" spans="1:8" ht="171" customHeight="1">
      <c r="A105" s="12" t="s">
        <v>465</v>
      </c>
      <c r="B105" s="11" t="s">
        <v>466</v>
      </c>
      <c r="C105" s="12" t="s">
        <v>467</v>
      </c>
      <c r="D105" s="13"/>
      <c r="E105" s="13"/>
      <c r="F105" s="12" t="s">
        <v>468</v>
      </c>
      <c r="G105" s="9">
        <f ca="1">音调占用计算表!AA105</f>
        <v>234</v>
      </c>
      <c r="H105" s="9">
        <v>4</v>
      </c>
    </row>
    <row r="106" spans="1:8" ht="171" customHeight="1">
      <c r="A106" s="12" t="s">
        <v>469</v>
      </c>
      <c r="B106" s="11" t="s">
        <v>470</v>
      </c>
      <c r="C106" s="12" t="s">
        <v>471</v>
      </c>
      <c r="D106" s="13"/>
      <c r="E106" s="13"/>
      <c r="F106" s="12" t="s">
        <v>472</v>
      </c>
      <c r="G106" s="9">
        <f ca="1">音调占用计算表!AA106</f>
        <v>12</v>
      </c>
      <c r="H106" s="9">
        <v>1</v>
      </c>
    </row>
    <row r="107" spans="1:8" ht="171" customHeight="1">
      <c r="A107" s="12" t="s">
        <v>473</v>
      </c>
      <c r="B107" s="11" t="s">
        <v>474</v>
      </c>
      <c r="C107" s="12" t="s">
        <v>475</v>
      </c>
      <c r="D107" s="13"/>
      <c r="E107" s="14" t="s">
        <v>476</v>
      </c>
      <c r="F107" s="12" t="s">
        <v>477</v>
      </c>
      <c r="G107" s="9">
        <f ca="1">音调占用计算表!AA107</f>
        <v>124</v>
      </c>
      <c r="H107" s="9">
        <v>1</v>
      </c>
    </row>
    <row r="108" spans="1:8" ht="171" customHeight="1">
      <c r="A108" s="12" t="s">
        <v>478</v>
      </c>
      <c r="B108" s="11" t="s">
        <v>479</v>
      </c>
      <c r="C108" s="12" t="s">
        <v>480</v>
      </c>
      <c r="D108" s="13"/>
      <c r="E108" s="13"/>
      <c r="F108" s="12" t="s">
        <v>481</v>
      </c>
      <c r="G108" s="9">
        <f ca="1">音调占用计算表!AA108</f>
        <v>124</v>
      </c>
      <c r="H108" s="9">
        <v>1</v>
      </c>
    </row>
    <row r="109" spans="1:8" ht="171" customHeight="1">
      <c r="A109" s="12" t="s">
        <v>482</v>
      </c>
      <c r="B109" s="11" t="s">
        <v>483</v>
      </c>
      <c r="C109" s="12" t="s">
        <v>484</v>
      </c>
      <c r="D109" s="13"/>
      <c r="E109" s="14" t="s">
        <v>485</v>
      </c>
      <c r="F109" s="12" t="s">
        <v>486</v>
      </c>
      <c r="G109" s="9">
        <f ca="1">音调占用计算表!AA109</f>
        <v>14</v>
      </c>
      <c r="H109" s="9">
        <v>6</v>
      </c>
    </row>
    <row r="110" spans="1:8" ht="171" customHeight="1">
      <c r="A110" s="12" t="s">
        <v>487</v>
      </c>
      <c r="B110" s="11" t="s">
        <v>488</v>
      </c>
      <c r="C110" s="12" t="s">
        <v>489</v>
      </c>
      <c r="D110" s="13"/>
      <c r="E110" s="13"/>
      <c r="F110" s="12" t="s">
        <v>490</v>
      </c>
      <c r="G110" s="9">
        <f ca="1">音调占用计算表!AA110</f>
        <v>24</v>
      </c>
      <c r="H110" s="9">
        <v>4</v>
      </c>
    </row>
    <row r="111" spans="1:8" ht="171" customHeight="1">
      <c r="A111" s="12" t="s">
        <v>491</v>
      </c>
      <c r="B111" s="11" t="s">
        <v>492</v>
      </c>
      <c r="C111" s="12" t="s">
        <v>493</v>
      </c>
      <c r="D111" s="13"/>
      <c r="E111" s="14" t="s">
        <v>494</v>
      </c>
      <c r="F111" s="12" t="s">
        <v>495</v>
      </c>
      <c r="G111" s="9">
        <f ca="1">音调占用计算表!AA111</f>
        <v>234</v>
      </c>
      <c r="H111" s="9">
        <v>6</v>
      </c>
    </row>
    <row r="112" spans="1:8" ht="171" customHeight="1">
      <c r="A112" s="12" t="s">
        <v>496</v>
      </c>
      <c r="B112" s="11" t="s">
        <v>497</v>
      </c>
      <c r="C112" s="12" t="s">
        <v>498</v>
      </c>
      <c r="D112" s="13"/>
      <c r="E112" s="14" t="s">
        <v>499</v>
      </c>
      <c r="F112" s="12" t="s">
        <v>500</v>
      </c>
      <c r="G112" s="9">
        <f ca="1">音调占用计算表!AA112</f>
        <v>4</v>
      </c>
      <c r="H112" s="9">
        <v>1</v>
      </c>
    </row>
    <row r="113" spans="1:8" ht="171" customHeight="1">
      <c r="A113" s="12" t="s">
        <v>501</v>
      </c>
      <c r="B113" s="11" t="s">
        <v>502</v>
      </c>
      <c r="C113" s="12" t="s">
        <v>503</v>
      </c>
      <c r="D113" s="13"/>
      <c r="E113" s="13"/>
      <c r="F113" s="12" t="s">
        <v>504</v>
      </c>
      <c r="G113" s="9">
        <f ca="1">音调占用计算表!AA113</f>
        <v>4</v>
      </c>
      <c r="H113" s="9">
        <v>6</v>
      </c>
    </row>
    <row r="114" spans="1:8" ht="171" customHeight="1">
      <c r="A114" s="12" t="s">
        <v>505</v>
      </c>
      <c r="B114" s="11" t="s">
        <v>506</v>
      </c>
      <c r="C114" s="12" t="s">
        <v>507</v>
      </c>
      <c r="D114" s="13"/>
      <c r="E114" s="13"/>
      <c r="F114" s="12" t="s">
        <v>508</v>
      </c>
      <c r="G114" s="9">
        <f ca="1">音调占用计算表!AA114</f>
        <v>1</v>
      </c>
      <c r="H114" s="9">
        <v>1</v>
      </c>
    </row>
    <row r="115" spans="1:8" ht="171" customHeight="1">
      <c r="A115" s="12" t="s">
        <v>509</v>
      </c>
      <c r="B115" s="11" t="s">
        <v>510</v>
      </c>
      <c r="C115" s="12" t="s">
        <v>511</v>
      </c>
      <c r="D115" s="13"/>
      <c r="E115" s="13"/>
      <c r="F115" s="12" t="s">
        <v>512</v>
      </c>
      <c r="G115" s="9">
        <f ca="1">音调占用计算表!AA115</f>
        <v>123</v>
      </c>
      <c r="H115" s="15">
        <v>1</v>
      </c>
    </row>
    <row r="116" spans="1:8" ht="171" customHeight="1">
      <c r="A116" s="12" t="s">
        <v>513</v>
      </c>
      <c r="B116" s="11" t="s">
        <v>514</v>
      </c>
      <c r="C116" s="12" t="s">
        <v>515</v>
      </c>
      <c r="D116" s="13"/>
      <c r="E116" s="13"/>
      <c r="F116" s="12" t="s">
        <v>516</v>
      </c>
      <c r="G116" s="9">
        <f ca="1">音调占用计算表!AA116</f>
        <v>124</v>
      </c>
      <c r="H116" s="9">
        <v>1</v>
      </c>
    </row>
    <row r="117" spans="1:8" ht="171" customHeight="1">
      <c r="A117" s="12" t="s">
        <v>517</v>
      </c>
      <c r="B117" s="11" t="s">
        <v>518</v>
      </c>
      <c r="C117" s="12" t="s">
        <v>519</v>
      </c>
      <c r="D117" s="13"/>
      <c r="E117" s="13"/>
      <c r="F117" s="12" t="s">
        <v>520</v>
      </c>
      <c r="G117" s="9">
        <f ca="1">音调占用计算表!AA117</f>
        <v>14</v>
      </c>
      <c r="H117" s="9">
        <v>4</v>
      </c>
    </row>
    <row r="118" spans="1:8" ht="171" customHeight="1">
      <c r="A118" s="12" t="s">
        <v>521</v>
      </c>
      <c r="B118" s="11" t="s">
        <v>522</v>
      </c>
      <c r="C118" s="12" t="s">
        <v>523</v>
      </c>
      <c r="D118" s="13"/>
      <c r="E118" s="13"/>
      <c r="F118" s="12" t="s">
        <v>524</v>
      </c>
      <c r="G118" s="9">
        <f ca="1">音调占用计算表!AA118</f>
        <v>124</v>
      </c>
      <c r="H118" s="9">
        <v>4</v>
      </c>
    </row>
    <row r="119" spans="1:8" ht="171" customHeight="1">
      <c r="A119" s="12" t="s">
        <v>525</v>
      </c>
      <c r="B119" s="11" t="s">
        <v>526</v>
      </c>
      <c r="C119" s="12" t="s">
        <v>527</v>
      </c>
      <c r="D119" s="13"/>
      <c r="E119" s="13"/>
      <c r="F119" s="12" t="s">
        <v>528</v>
      </c>
      <c r="G119" s="9">
        <f ca="1">音调占用计算表!AA119</f>
        <v>24</v>
      </c>
      <c r="H119" s="9">
        <v>4</v>
      </c>
    </row>
    <row r="120" spans="1:8" ht="171" customHeight="1">
      <c r="A120" s="12" t="s">
        <v>529</v>
      </c>
      <c r="B120" s="11" t="s">
        <v>530</v>
      </c>
      <c r="C120" s="12" t="s">
        <v>531</v>
      </c>
      <c r="D120" s="13"/>
      <c r="E120" s="13"/>
      <c r="F120" s="12" t="s">
        <v>532</v>
      </c>
      <c r="G120" s="9">
        <f ca="1">音调占用计算表!AA120</f>
        <v>134</v>
      </c>
      <c r="H120" s="9">
        <v>1</v>
      </c>
    </row>
    <row r="121" spans="1:8" ht="171" customHeight="1">
      <c r="A121" s="12" t="s">
        <v>533</v>
      </c>
      <c r="B121" s="11" t="s">
        <v>534</v>
      </c>
      <c r="C121" s="12" t="s">
        <v>535</v>
      </c>
      <c r="D121" s="13"/>
      <c r="E121" s="13"/>
      <c r="F121" s="12" t="s">
        <v>536</v>
      </c>
      <c r="G121" s="9">
        <f ca="1">音调占用计算表!AA121</f>
        <v>4</v>
      </c>
      <c r="H121" s="9">
        <v>1</v>
      </c>
    </row>
    <row r="122" spans="1:8" ht="171" customHeight="1">
      <c r="A122" s="12" t="s">
        <v>537</v>
      </c>
      <c r="B122" s="11" t="s">
        <v>538</v>
      </c>
      <c r="C122" s="12" t="s">
        <v>539</v>
      </c>
      <c r="D122" s="13"/>
      <c r="E122" s="13"/>
      <c r="F122" s="12" t="s">
        <v>540</v>
      </c>
      <c r="G122" s="9">
        <f ca="1">音调占用计算表!AA122</f>
        <v>123</v>
      </c>
      <c r="H122" s="9">
        <v>1</v>
      </c>
    </row>
    <row r="123" spans="1:8" ht="171" customHeight="1">
      <c r="A123" s="12" t="s">
        <v>541</v>
      </c>
      <c r="B123" s="11" t="s">
        <v>542</v>
      </c>
      <c r="C123" s="12" t="s">
        <v>543</v>
      </c>
      <c r="D123" s="13"/>
      <c r="E123" s="13"/>
      <c r="F123" s="12" t="s">
        <v>544</v>
      </c>
      <c r="G123" s="9">
        <f ca="1">音调占用计算表!AA123</f>
        <v>124</v>
      </c>
      <c r="H123" s="9">
        <v>4</v>
      </c>
    </row>
    <row r="124" spans="1:8" ht="171" customHeight="1">
      <c r="A124" s="12" t="s">
        <v>545</v>
      </c>
      <c r="B124" s="11" t="s">
        <v>546</v>
      </c>
      <c r="C124" s="12" t="s">
        <v>547</v>
      </c>
      <c r="D124" s="13"/>
      <c r="E124" s="13"/>
      <c r="F124" s="12" t="s">
        <v>548</v>
      </c>
      <c r="G124" s="9">
        <f ca="1">音调占用计算表!AA124</f>
        <v>24</v>
      </c>
      <c r="H124" s="9">
        <v>4</v>
      </c>
    </row>
    <row r="125" spans="1:8" ht="171" customHeight="1">
      <c r="A125" s="12" t="s">
        <v>549</v>
      </c>
      <c r="B125" s="11" t="s">
        <v>550</v>
      </c>
      <c r="C125" s="12" t="s">
        <v>551</v>
      </c>
      <c r="D125" s="13"/>
      <c r="E125" s="14" t="s">
        <v>552</v>
      </c>
      <c r="F125" s="12" t="s">
        <v>553</v>
      </c>
      <c r="G125" s="9">
        <f ca="1">音调占用计算表!AA125</f>
        <v>124</v>
      </c>
      <c r="H125" s="9">
        <v>3</v>
      </c>
    </row>
    <row r="126" spans="1:8" ht="171" customHeight="1">
      <c r="A126" s="12" t="s">
        <v>554</v>
      </c>
      <c r="B126" s="11" t="s">
        <v>555</v>
      </c>
      <c r="C126" s="12" t="s">
        <v>556</v>
      </c>
      <c r="D126" s="13"/>
      <c r="E126" s="13"/>
      <c r="F126" s="12" t="s">
        <v>557</v>
      </c>
      <c r="G126" s="9">
        <f ca="1">音调占用计算表!AA126</f>
        <v>134</v>
      </c>
      <c r="H126" s="9">
        <v>1</v>
      </c>
    </row>
    <row r="127" spans="1:8" ht="171" customHeight="1">
      <c r="A127" s="12" t="s">
        <v>558</v>
      </c>
      <c r="B127" s="11" t="s">
        <v>559</v>
      </c>
      <c r="C127" s="12" t="s">
        <v>560</v>
      </c>
      <c r="D127" s="13"/>
      <c r="E127" s="13"/>
      <c r="F127" s="12" t="s">
        <v>561</v>
      </c>
      <c r="G127" s="9">
        <f ca="1">音调占用计算表!AA127</f>
        <v>124</v>
      </c>
      <c r="H127" s="9">
        <v>5</v>
      </c>
    </row>
    <row r="128" spans="1:8" ht="171" customHeight="1">
      <c r="A128" s="12" t="s">
        <v>562</v>
      </c>
      <c r="B128" s="11" t="s">
        <v>563</v>
      </c>
      <c r="C128" s="12" t="s">
        <v>564</v>
      </c>
      <c r="D128" s="13"/>
      <c r="E128" s="14" t="s">
        <v>565</v>
      </c>
      <c r="F128" s="12" t="s">
        <v>566</v>
      </c>
      <c r="G128" s="9">
        <f ca="1">音调占用计算表!AA128</f>
        <v>24</v>
      </c>
      <c r="H128" s="9">
        <v>6</v>
      </c>
    </row>
    <row r="129" spans="1:8" ht="171" customHeight="1">
      <c r="A129" s="12" t="s">
        <v>567</v>
      </c>
      <c r="B129" s="11" t="s">
        <v>568</v>
      </c>
      <c r="C129" s="12" t="s">
        <v>569</v>
      </c>
      <c r="D129" s="13"/>
      <c r="E129" s="13"/>
      <c r="F129" s="12" t="s">
        <v>570</v>
      </c>
      <c r="G129" s="9">
        <f ca="1">音调占用计算表!AA129</f>
        <v>14</v>
      </c>
      <c r="H129" s="9">
        <v>4</v>
      </c>
    </row>
    <row r="130" spans="1:8" ht="171" customHeight="1">
      <c r="A130" s="12" t="s">
        <v>571</v>
      </c>
      <c r="B130" s="11" t="s">
        <v>572</v>
      </c>
      <c r="C130" s="12" t="s">
        <v>573</v>
      </c>
      <c r="D130" s="13"/>
      <c r="E130" s="13"/>
      <c r="F130" s="12" t="s">
        <v>574</v>
      </c>
      <c r="G130" s="9">
        <f ca="1">音调占用计算表!AA130</f>
        <v>24</v>
      </c>
      <c r="H130" s="9">
        <v>2</v>
      </c>
    </row>
    <row r="131" spans="1:8" ht="171" customHeight="1">
      <c r="A131" s="12" t="s">
        <v>575</v>
      </c>
      <c r="B131" s="11" t="s">
        <v>576</v>
      </c>
      <c r="C131" s="12" t="s">
        <v>577</v>
      </c>
      <c r="D131" s="13"/>
      <c r="E131" s="13"/>
      <c r="F131" s="12" t="s">
        <v>578</v>
      </c>
      <c r="G131" s="9">
        <f ca="1">音调占用计算表!AA131</f>
        <v>14</v>
      </c>
      <c r="H131" s="9">
        <v>3</v>
      </c>
    </row>
    <row r="132" spans="1:8" ht="171" customHeight="1">
      <c r="A132" s="12" t="s">
        <v>579</v>
      </c>
      <c r="B132" s="11" t="s">
        <v>580</v>
      </c>
      <c r="C132" s="12" t="s">
        <v>581</v>
      </c>
      <c r="D132" s="13"/>
      <c r="E132" s="13"/>
      <c r="F132" s="12" t="s">
        <v>582</v>
      </c>
      <c r="G132" s="9">
        <f ca="1">音调占用计算表!AA132</f>
        <v>14</v>
      </c>
      <c r="H132" s="9">
        <v>4</v>
      </c>
    </row>
    <row r="133" spans="1:8" ht="171" customHeight="1">
      <c r="A133" s="12" t="s">
        <v>583</v>
      </c>
      <c r="B133" s="11" t="s">
        <v>584</v>
      </c>
      <c r="C133" s="12" t="s">
        <v>585</v>
      </c>
      <c r="D133" s="13"/>
      <c r="E133" s="13"/>
      <c r="F133" s="12" t="s">
        <v>586</v>
      </c>
      <c r="G133" s="9">
        <f ca="1">音调占用计算表!AA133</f>
        <v>124</v>
      </c>
      <c r="H133" s="9">
        <v>4</v>
      </c>
    </row>
    <row r="134" spans="1:8" ht="171" customHeight="1">
      <c r="A134" s="12" t="s">
        <v>587</v>
      </c>
      <c r="B134" s="11" t="s">
        <v>588</v>
      </c>
      <c r="C134" s="12" t="s">
        <v>589</v>
      </c>
      <c r="D134" s="13"/>
      <c r="E134" s="14" t="s">
        <v>590</v>
      </c>
      <c r="F134" s="12" t="s">
        <v>591</v>
      </c>
      <c r="G134" s="9">
        <f ca="1">音调占用计算表!AA134</f>
        <v>4</v>
      </c>
      <c r="H134" s="9">
        <v>1</v>
      </c>
    </row>
    <row r="135" spans="1:8" ht="171" customHeight="1">
      <c r="A135" s="12" t="s">
        <v>592</v>
      </c>
      <c r="B135" s="11" t="s">
        <v>593</v>
      </c>
      <c r="C135" s="12" t="s">
        <v>594</v>
      </c>
      <c r="D135" s="13"/>
      <c r="E135" s="13"/>
      <c r="F135" s="12" t="s">
        <v>595</v>
      </c>
      <c r="G135" s="9">
        <f ca="1">音调占用计算表!AA135</f>
        <v>3</v>
      </c>
      <c r="H135" s="9">
        <v>5</v>
      </c>
    </row>
    <row r="136" spans="1:8" ht="171" customHeight="1">
      <c r="A136" s="12" t="s">
        <v>596</v>
      </c>
      <c r="B136" s="11" t="s">
        <v>597</v>
      </c>
      <c r="C136" s="12" t="s">
        <v>598</v>
      </c>
      <c r="D136" s="13"/>
      <c r="E136" s="13"/>
      <c r="F136" s="12" t="s">
        <v>599</v>
      </c>
      <c r="G136" s="9">
        <f ca="1">音调占用计算表!AA136</f>
        <v>14</v>
      </c>
      <c r="H136" s="9">
        <v>1</v>
      </c>
    </row>
    <row r="137" spans="1:8" ht="171" customHeight="1">
      <c r="A137" s="12" t="s">
        <v>600</v>
      </c>
      <c r="B137" s="11" t="s">
        <v>601</v>
      </c>
      <c r="C137" s="12" t="s">
        <v>602</v>
      </c>
      <c r="D137" s="13"/>
      <c r="E137" s="13"/>
      <c r="F137" s="12" t="s">
        <v>603</v>
      </c>
      <c r="G137" s="9">
        <f ca="1">音调占用计算表!AA137</f>
        <v>1</v>
      </c>
      <c r="H137" s="9">
        <v>4</v>
      </c>
    </row>
    <row r="138" spans="1:8" ht="171" customHeight="1">
      <c r="A138" s="12" t="s">
        <v>604</v>
      </c>
      <c r="B138" s="11" t="s">
        <v>605</v>
      </c>
      <c r="C138" s="12" t="s">
        <v>606</v>
      </c>
      <c r="D138" s="13"/>
      <c r="E138" s="13"/>
      <c r="F138" s="12" t="s">
        <v>607</v>
      </c>
      <c r="G138" s="9">
        <f ca="1">音调占用计算表!AA138</f>
        <v>12</v>
      </c>
      <c r="H138" s="9">
        <v>2</v>
      </c>
    </row>
    <row r="139" spans="1:8" ht="171" customHeight="1">
      <c r="A139" s="12" t="s">
        <v>608</v>
      </c>
      <c r="B139" s="11" t="s">
        <v>609</v>
      </c>
      <c r="C139" s="12" t="s">
        <v>610</v>
      </c>
      <c r="D139" s="13"/>
      <c r="E139" s="13"/>
      <c r="F139" s="12" t="s">
        <v>611</v>
      </c>
      <c r="G139" s="9">
        <f ca="1">音调占用计算表!AA139</f>
        <v>4</v>
      </c>
      <c r="H139" s="9">
        <v>1</v>
      </c>
    </row>
    <row r="140" spans="1:8" ht="171" customHeight="1">
      <c r="A140" s="12" t="s">
        <v>612</v>
      </c>
      <c r="B140" s="11" t="s">
        <v>613</v>
      </c>
      <c r="C140" s="12" t="s">
        <v>614</v>
      </c>
      <c r="D140" s="13"/>
      <c r="E140" s="13"/>
      <c r="F140" s="12" t="s">
        <v>615</v>
      </c>
      <c r="G140" s="9">
        <f ca="1">音调占用计算表!AA140</f>
        <v>13</v>
      </c>
      <c r="H140" s="9">
        <v>1</v>
      </c>
    </row>
    <row r="141" spans="1:8" ht="171" customHeight="1">
      <c r="A141" s="12" t="s">
        <v>616</v>
      </c>
      <c r="B141" s="11" t="s">
        <v>617</v>
      </c>
      <c r="C141" s="12" t="s">
        <v>618</v>
      </c>
      <c r="D141" s="13"/>
      <c r="E141" s="13"/>
      <c r="F141" s="12" t="s">
        <v>619</v>
      </c>
      <c r="G141" s="9">
        <f ca="1">音调占用计算表!AA141</f>
        <v>1</v>
      </c>
      <c r="H141" s="9">
        <v>2</v>
      </c>
    </row>
    <row r="142" spans="1:8" ht="171" customHeight="1">
      <c r="A142" s="12" t="s">
        <v>620</v>
      </c>
      <c r="B142" s="11" t="s">
        <v>621</v>
      </c>
      <c r="C142" s="12" t="s">
        <v>2255</v>
      </c>
      <c r="D142" s="13"/>
      <c r="E142" s="13"/>
      <c r="F142" s="12" t="s">
        <v>622</v>
      </c>
      <c r="G142" s="9">
        <f ca="1">音调占用计算表!AA142</f>
        <v>1</v>
      </c>
      <c r="H142" s="9">
        <v>1</v>
      </c>
    </row>
    <row r="143" spans="1:8" ht="171" customHeight="1">
      <c r="A143" s="12" t="s">
        <v>623</v>
      </c>
      <c r="B143" s="11" t="s">
        <v>2253</v>
      </c>
      <c r="C143" s="12" t="s">
        <v>2256</v>
      </c>
      <c r="D143" s="13"/>
      <c r="E143" s="13"/>
      <c r="F143" s="12" t="s">
        <v>2257</v>
      </c>
      <c r="G143" s="9">
        <f ca="1">音调占用计算表!AA143</f>
        <v>1</v>
      </c>
      <c r="H143" s="9">
        <v>3</v>
      </c>
    </row>
    <row r="144" spans="1:8" ht="171" customHeight="1">
      <c r="A144" s="12" t="s">
        <v>624</v>
      </c>
      <c r="B144" s="11" t="s">
        <v>625</v>
      </c>
      <c r="C144" s="12" t="s">
        <v>626</v>
      </c>
      <c r="D144" s="13"/>
      <c r="E144" s="13"/>
      <c r="F144" s="12" t="s">
        <v>627</v>
      </c>
      <c r="G144" s="9">
        <f ca="1">音调占用计算表!AA144</f>
        <v>1</v>
      </c>
      <c r="H144" s="9">
        <v>6</v>
      </c>
    </row>
    <row r="145" spans="1:8" ht="171" customHeight="1">
      <c r="A145" s="12" t="s">
        <v>628</v>
      </c>
      <c r="B145" s="11" t="s">
        <v>629</v>
      </c>
      <c r="C145" s="12" t="s">
        <v>630</v>
      </c>
      <c r="D145" s="13"/>
      <c r="E145" s="13"/>
      <c r="F145" s="12" t="s">
        <v>631</v>
      </c>
      <c r="G145" s="9">
        <f ca="1">音调占用计算表!AA145</f>
        <v>1</v>
      </c>
      <c r="H145" s="9">
        <v>1</v>
      </c>
    </row>
    <row r="146" spans="1:8" ht="171" customHeight="1">
      <c r="A146" s="12" t="s">
        <v>632</v>
      </c>
      <c r="B146" s="11" t="s">
        <v>633</v>
      </c>
      <c r="C146" s="12" t="s">
        <v>634</v>
      </c>
      <c r="D146" s="13"/>
      <c r="E146" s="13"/>
      <c r="F146" s="12" t="s">
        <v>635</v>
      </c>
      <c r="G146" s="9">
        <f ca="1">音调占用计算表!AA146</f>
        <v>13</v>
      </c>
      <c r="H146" s="9">
        <v>1</v>
      </c>
    </row>
    <row r="147" spans="1:8" ht="171" customHeight="1">
      <c r="A147" s="12" t="s">
        <v>636</v>
      </c>
      <c r="B147" s="11" t="s">
        <v>637</v>
      </c>
      <c r="C147" s="12" t="s">
        <v>2254</v>
      </c>
      <c r="D147" s="13"/>
      <c r="E147" s="14" t="s">
        <v>638</v>
      </c>
      <c r="F147" s="12" t="s">
        <v>639</v>
      </c>
      <c r="G147" s="9">
        <f ca="1">音调占用计算表!AA147</f>
        <v>14</v>
      </c>
      <c r="H147" s="9">
        <v>6</v>
      </c>
    </row>
    <row r="148" spans="1:8" ht="171" customHeight="1">
      <c r="A148" s="12" t="s">
        <v>640</v>
      </c>
      <c r="B148" s="11" t="s">
        <v>641</v>
      </c>
      <c r="C148" s="12" t="s">
        <v>642</v>
      </c>
      <c r="D148" s="13"/>
      <c r="E148" s="13"/>
      <c r="F148" s="12" t="s">
        <v>643</v>
      </c>
      <c r="G148" s="9">
        <f ca="1">音调占用计算表!AA148</f>
        <v>12</v>
      </c>
      <c r="H148" s="9">
        <v>6</v>
      </c>
    </row>
    <row r="149" spans="1:8" ht="171" customHeight="1">
      <c r="A149" s="12" t="s">
        <v>644</v>
      </c>
      <c r="B149" s="11" t="s">
        <v>645</v>
      </c>
      <c r="C149" s="12" t="s">
        <v>646</v>
      </c>
      <c r="D149" s="13"/>
      <c r="E149" s="13"/>
      <c r="F149" s="12" t="s">
        <v>647</v>
      </c>
      <c r="G149" s="9">
        <f ca="1">音调占用计算表!AA149</f>
        <v>1</v>
      </c>
      <c r="H149" s="9">
        <v>6</v>
      </c>
    </row>
    <row r="150" spans="1:8" ht="171" customHeight="1">
      <c r="A150" s="12" t="s">
        <v>648</v>
      </c>
      <c r="B150" s="11" t="s">
        <v>649</v>
      </c>
      <c r="C150" s="12" t="s">
        <v>650</v>
      </c>
      <c r="D150" s="13"/>
      <c r="E150" s="13"/>
      <c r="F150" s="12" t="s">
        <v>651</v>
      </c>
      <c r="G150" s="9">
        <f ca="1">音调占用计算表!AA150</f>
        <v>4</v>
      </c>
      <c r="H150" s="9">
        <v>5</v>
      </c>
    </row>
    <row r="151" spans="1:8" ht="171" customHeight="1">
      <c r="A151" s="12" t="s">
        <v>652</v>
      </c>
      <c r="B151" s="11" t="s">
        <v>653</v>
      </c>
      <c r="C151" s="12" t="s">
        <v>654</v>
      </c>
      <c r="D151" s="13"/>
      <c r="E151" s="14" t="s">
        <v>655</v>
      </c>
      <c r="F151" s="12" t="s">
        <v>656</v>
      </c>
      <c r="G151" s="9">
        <f ca="1">音调占用计算表!AA151</f>
        <v>3</v>
      </c>
      <c r="H151" s="9">
        <v>5</v>
      </c>
    </row>
    <row r="152" spans="1:8" ht="171" customHeight="1">
      <c r="A152" s="12" t="s">
        <v>657</v>
      </c>
      <c r="B152" s="11" t="s">
        <v>658</v>
      </c>
      <c r="C152" s="12" t="s">
        <v>659</v>
      </c>
      <c r="D152" s="13"/>
      <c r="E152" s="13"/>
      <c r="F152" s="12" t="s">
        <v>660</v>
      </c>
      <c r="G152" s="9">
        <f ca="1">音调占用计算表!AA152</f>
        <v>12</v>
      </c>
      <c r="H152" s="9">
        <v>5</v>
      </c>
    </row>
    <row r="153" spans="1:8" ht="171" customHeight="1">
      <c r="A153" s="12" t="s">
        <v>661</v>
      </c>
      <c r="B153" s="11" t="s">
        <v>662</v>
      </c>
      <c r="C153" s="12" t="s">
        <v>663</v>
      </c>
      <c r="D153" s="13"/>
      <c r="E153" s="14" t="s">
        <v>664</v>
      </c>
      <c r="F153" s="12" t="s">
        <v>665</v>
      </c>
      <c r="G153" s="9">
        <f ca="1">音调占用计算表!AA153</f>
        <v>14</v>
      </c>
      <c r="H153" s="9">
        <v>3</v>
      </c>
    </row>
    <row r="154" spans="1:8" ht="171" customHeight="1">
      <c r="A154" s="12" t="s">
        <v>666</v>
      </c>
      <c r="B154" s="11" t="s">
        <v>667</v>
      </c>
      <c r="C154" s="12" t="s">
        <v>668</v>
      </c>
      <c r="D154" s="13"/>
      <c r="E154" s="13"/>
      <c r="F154" s="12" t="s">
        <v>669</v>
      </c>
      <c r="G154" s="9">
        <f ca="1">音调占用计算表!AA154</f>
        <v>14</v>
      </c>
      <c r="H154" s="9">
        <v>1</v>
      </c>
    </row>
    <row r="155" spans="1:8" ht="171" customHeight="1">
      <c r="A155" s="12" t="s">
        <v>670</v>
      </c>
      <c r="B155" s="11" t="s">
        <v>671</v>
      </c>
      <c r="C155" s="12" t="s">
        <v>672</v>
      </c>
      <c r="D155" s="13"/>
      <c r="E155" s="13"/>
      <c r="F155" s="12" t="s">
        <v>673</v>
      </c>
      <c r="G155" s="9">
        <f ca="1">音调占用计算表!AA155</f>
        <v>14</v>
      </c>
      <c r="H155" s="9">
        <v>4</v>
      </c>
    </row>
    <row r="156" spans="1:8" ht="171" customHeight="1">
      <c r="A156" s="12" t="s">
        <v>674</v>
      </c>
      <c r="B156" s="11" t="s">
        <v>675</v>
      </c>
      <c r="C156" s="12" t="s">
        <v>676</v>
      </c>
      <c r="D156" s="13"/>
      <c r="E156" s="14" t="s">
        <v>677</v>
      </c>
      <c r="F156" s="12" t="s">
        <v>678</v>
      </c>
      <c r="G156" s="9">
        <f ca="1">音调占用计算表!AA156</f>
        <v>12</v>
      </c>
      <c r="H156" s="9">
        <v>1</v>
      </c>
    </row>
    <row r="157" spans="1:8" ht="171" customHeight="1">
      <c r="A157" s="12" t="s">
        <v>679</v>
      </c>
      <c r="B157" s="11" t="s">
        <v>680</v>
      </c>
      <c r="C157" s="12" t="s">
        <v>681</v>
      </c>
      <c r="D157" s="13"/>
      <c r="E157" s="13"/>
      <c r="F157" s="12" t="s">
        <v>682</v>
      </c>
      <c r="G157" s="9">
        <f ca="1">音调占用计算表!AA157</f>
        <v>2</v>
      </c>
      <c r="H157" s="9">
        <v>3</v>
      </c>
    </row>
    <row r="158" spans="1:8" ht="171" customHeight="1">
      <c r="A158" s="12" t="s">
        <v>683</v>
      </c>
      <c r="B158" s="11" t="s">
        <v>684</v>
      </c>
      <c r="C158" s="12" t="s">
        <v>685</v>
      </c>
      <c r="D158" s="13"/>
      <c r="E158" s="13"/>
      <c r="F158" s="12" t="s">
        <v>686</v>
      </c>
      <c r="G158" s="9">
        <f ca="1">音调占用计算表!AA158</f>
        <v>2</v>
      </c>
      <c r="H158" s="9">
        <v>2</v>
      </c>
    </row>
    <row r="159" spans="1:8" ht="171" customHeight="1">
      <c r="A159" s="12" t="s">
        <v>687</v>
      </c>
      <c r="B159" s="11" t="s">
        <v>688</v>
      </c>
      <c r="C159" s="12" t="s">
        <v>689</v>
      </c>
      <c r="D159" s="13"/>
      <c r="E159" s="14" t="s">
        <v>690</v>
      </c>
      <c r="F159" s="12" t="s">
        <v>691</v>
      </c>
      <c r="G159" s="9">
        <f ca="1">音调占用计算表!AA159</f>
        <v>14</v>
      </c>
      <c r="H159" s="9">
        <v>3</v>
      </c>
    </row>
    <row r="160" spans="1:8" ht="171" customHeight="1">
      <c r="A160" s="12" t="s">
        <v>692</v>
      </c>
      <c r="B160" s="11" t="s">
        <v>693</v>
      </c>
      <c r="C160" s="12" t="s">
        <v>694</v>
      </c>
      <c r="D160" s="13"/>
      <c r="E160" s="14" t="s">
        <v>695</v>
      </c>
      <c r="F160" s="12" t="s">
        <v>696</v>
      </c>
      <c r="G160" s="9">
        <f ca="1">音调占用计算表!AA160</f>
        <v>3</v>
      </c>
      <c r="H160" s="9">
        <v>6</v>
      </c>
    </row>
    <row r="161" spans="1:8" ht="171" customHeight="1">
      <c r="A161" s="12" t="s">
        <v>697</v>
      </c>
      <c r="B161" s="11" t="s">
        <v>698</v>
      </c>
      <c r="C161" s="12" t="s">
        <v>699</v>
      </c>
      <c r="D161" s="13"/>
      <c r="E161" s="13"/>
      <c r="F161" s="12" t="s">
        <v>700</v>
      </c>
      <c r="G161" s="9">
        <f ca="1">音调占用计算表!AA161</f>
        <v>14</v>
      </c>
      <c r="H161" s="9">
        <v>1</v>
      </c>
    </row>
    <row r="162" spans="1:8" ht="171" customHeight="1">
      <c r="A162" s="12" t="s">
        <v>701</v>
      </c>
      <c r="B162" s="11" t="s">
        <v>702</v>
      </c>
      <c r="C162" s="12" t="s">
        <v>703</v>
      </c>
      <c r="D162" s="13"/>
      <c r="E162" s="13"/>
      <c r="F162" s="12" t="s">
        <v>704</v>
      </c>
      <c r="G162" s="9">
        <f ca="1">音调占用计算表!AA162</f>
        <v>2</v>
      </c>
      <c r="H162" s="9">
        <v>1</v>
      </c>
    </row>
    <row r="163" spans="1:8" ht="171" customHeight="1">
      <c r="A163" s="12" t="s">
        <v>705</v>
      </c>
      <c r="B163" s="11" t="s">
        <v>706</v>
      </c>
      <c r="C163" s="12" t="s">
        <v>707</v>
      </c>
      <c r="D163" s="13"/>
      <c r="E163" s="13"/>
      <c r="F163" s="12" t="s">
        <v>708</v>
      </c>
      <c r="G163" s="9">
        <f ca="1">音调占用计算表!AA163</f>
        <v>3</v>
      </c>
      <c r="H163" s="9">
        <v>3</v>
      </c>
    </row>
    <row r="164" spans="1:8" ht="171" customHeight="1">
      <c r="A164" s="12" t="s">
        <v>709</v>
      </c>
      <c r="B164" s="11" t="s">
        <v>710</v>
      </c>
      <c r="C164" s="12" t="s">
        <v>711</v>
      </c>
      <c r="D164" s="13"/>
      <c r="E164" s="14" t="s">
        <v>712</v>
      </c>
      <c r="F164" s="12" t="s">
        <v>713</v>
      </c>
      <c r="G164" s="9">
        <f ca="1">音调占用计算表!AA164</f>
        <v>12</v>
      </c>
      <c r="H164" s="9">
        <v>6</v>
      </c>
    </row>
    <row r="165" spans="1:8" ht="171" customHeight="1">
      <c r="A165" s="12" t="s">
        <v>714</v>
      </c>
      <c r="B165" s="11" t="s">
        <v>715</v>
      </c>
      <c r="C165" s="12" t="s">
        <v>716</v>
      </c>
      <c r="D165" s="13"/>
      <c r="E165" s="13"/>
      <c r="F165" s="12" t="s">
        <v>717</v>
      </c>
      <c r="G165" s="9">
        <f ca="1">音调占用计算表!AA165</f>
        <v>1</v>
      </c>
      <c r="H165" s="9">
        <v>6</v>
      </c>
    </row>
    <row r="166" spans="1:8" ht="171" customHeight="1">
      <c r="A166" s="12" t="s">
        <v>718</v>
      </c>
      <c r="B166" s="11" t="s">
        <v>719</v>
      </c>
      <c r="C166" s="12" t="s">
        <v>720</v>
      </c>
      <c r="D166" s="13"/>
      <c r="E166" s="13"/>
      <c r="F166" s="12" t="s">
        <v>721</v>
      </c>
      <c r="G166" s="9">
        <f ca="1">音调占用计算表!AA166</f>
        <v>2</v>
      </c>
      <c r="H166" s="9">
        <v>3</v>
      </c>
    </row>
    <row r="167" spans="1:8" ht="171" customHeight="1">
      <c r="A167" s="12" t="s">
        <v>722</v>
      </c>
      <c r="B167" s="11" t="s">
        <v>723</v>
      </c>
      <c r="C167" s="12" t="s">
        <v>724</v>
      </c>
      <c r="D167" s="13"/>
      <c r="E167" s="13"/>
      <c r="F167" s="12" t="s">
        <v>725</v>
      </c>
      <c r="G167" s="9">
        <f ca="1">音调占用计算表!AA167</f>
        <v>24</v>
      </c>
      <c r="H167" s="9">
        <v>2</v>
      </c>
    </row>
    <row r="168" spans="1:8" ht="171" customHeight="1">
      <c r="A168" s="12" t="s">
        <v>726</v>
      </c>
      <c r="B168" s="11" t="s">
        <v>727</v>
      </c>
      <c r="C168" s="12" t="s">
        <v>728</v>
      </c>
      <c r="D168" s="13"/>
      <c r="E168" s="13"/>
      <c r="F168" s="12" t="s">
        <v>729</v>
      </c>
      <c r="G168" s="9">
        <f ca="1">音调占用计算表!AA168</f>
        <v>24</v>
      </c>
      <c r="H168" s="9">
        <v>3</v>
      </c>
    </row>
    <row r="169" spans="1:8" ht="171" customHeight="1">
      <c r="A169" s="12" t="s">
        <v>730</v>
      </c>
      <c r="B169" s="11" t="s">
        <v>731</v>
      </c>
      <c r="C169" s="12" t="s">
        <v>732</v>
      </c>
      <c r="D169" s="13"/>
      <c r="E169" s="14" t="s">
        <v>733</v>
      </c>
      <c r="F169" s="12" t="s">
        <v>734</v>
      </c>
      <c r="G169" s="9">
        <f ca="1">音调占用计算表!AA169</f>
        <v>14</v>
      </c>
      <c r="H169" s="9">
        <v>5</v>
      </c>
    </row>
    <row r="170" spans="1:8" ht="171" customHeight="1">
      <c r="A170" s="12" t="s">
        <v>735</v>
      </c>
      <c r="B170" s="11" t="s">
        <v>736</v>
      </c>
      <c r="C170" s="12" t="s">
        <v>737</v>
      </c>
      <c r="D170" s="13"/>
      <c r="E170" s="14" t="s">
        <v>738</v>
      </c>
      <c r="F170" s="12" t="s">
        <v>739</v>
      </c>
      <c r="G170" s="9">
        <f ca="1">音调占用计算表!AA170</f>
        <v>24</v>
      </c>
      <c r="H170" s="9">
        <v>6</v>
      </c>
    </row>
    <row r="171" spans="1:8" ht="171" customHeight="1">
      <c r="A171" s="12" t="s">
        <v>740</v>
      </c>
      <c r="B171" s="11" t="s">
        <v>741</v>
      </c>
      <c r="C171" s="12" t="s">
        <v>742</v>
      </c>
      <c r="D171" s="13"/>
      <c r="E171" s="14" t="s">
        <v>743</v>
      </c>
      <c r="F171" s="12" t="s">
        <v>744</v>
      </c>
      <c r="G171" s="9">
        <f ca="1">音调占用计算表!AA171</f>
        <v>1</v>
      </c>
      <c r="H171" s="9">
        <v>6</v>
      </c>
    </row>
    <row r="172" spans="1:8" ht="171" customHeight="1">
      <c r="A172" s="12" t="s">
        <v>745</v>
      </c>
      <c r="B172" s="11" t="s">
        <v>746</v>
      </c>
      <c r="C172" s="12" t="s">
        <v>747</v>
      </c>
      <c r="D172" s="13"/>
      <c r="E172" s="13"/>
      <c r="F172" s="12" t="s">
        <v>748</v>
      </c>
      <c r="G172" s="9">
        <f ca="1">音调占用计算表!AA172</f>
        <v>14</v>
      </c>
      <c r="H172" s="9">
        <v>2</v>
      </c>
    </row>
    <row r="173" spans="1:8" ht="171" customHeight="1">
      <c r="A173" s="12" t="s">
        <v>749</v>
      </c>
      <c r="B173" s="11" t="s">
        <v>750</v>
      </c>
      <c r="C173" s="12" t="s">
        <v>751</v>
      </c>
      <c r="D173" s="13"/>
      <c r="E173" s="13"/>
      <c r="F173" s="12" t="s">
        <v>752</v>
      </c>
      <c r="G173" s="9">
        <f ca="1">音调占用计算表!AA173</f>
        <v>2</v>
      </c>
      <c r="H173" s="9">
        <v>3</v>
      </c>
    </row>
    <row r="174" spans="1:8" ht="171" customHeight="1">
      <c r="A174" s="12" t="s">
        <v>753</v>
      </c>
      <c r="B174" s="11" t="s">
        <v>754</v>
      </c>
      <c r="C174" s="12" t="s">
        <v>755</v>
      </c>
      <c r="D174" s="13"/>
      <c r="E174" s="13"/>
      <c r="F174" s="12" t="s">
        <v>756</v>
      </c>
      <c r="G174" s="9">
        <f ca="1">音调占用计算表!AA174</f>
        <v>24</v>
      </c>
      <c r="H174" s="9">
        <v>4</v>
      </c>
    </row>
    <row r="175" spans="1:8" ht="171" customHeight="1">
      <c r="A175" s="12" t="s">
        <v>757</v>
      </c>
      <c r="B175" s="11" t="s">
        <v>758</v>
      </c>
      <c r="C175" s="12" t="s">
        <v>759</v>
      </c>
      <c r="D175" s="13"/>
      <c r="E175" s="13"/>
      <c r="F175" s="12" t="s">
        <v>760</v>
      </c>
      <c r="G175" s="9">
        <f ca="1">音调占用计算表!AA175</f>
        <v>4</v>
      </c>
      <c r="H175" s="9">
        <v>1</v>
      </c>
    </row>
    <row r="176" spans="1:8" ht="171" customHeight="1">
      <c r="A176" s="12" t="s">
        <v>761</v>
      </c>
      <c r="B176" s="11" t="s">
        <v>762</v>
      </c>
      <c r="C176" s="12" t="s">
        <v>763</v>
      </c>
      <c r="D176" s="13"/>
      <c r="E176" s="14" t="s">
        <v>764</v>
      </c>
      <c r="F176" s="12" t="s">
        <v>765</v>
      </c>
      <c r="G176" s="9">
        <f ca="1">音调占用计算表!AA176</f>
        <v>24</v>
      </c>
      <c r="H176" s="9">
        <v>5</v>
      </c>
    </row>
    <row r="177" spans="1:8" ht="171" customHeight="1">
      <c r="A177" s="12" t="s">
        <v>766</v>
      </c>
      <c r="B177" s="11" t="s">
        <v>767</v>
      </c>
      <c r="C177" s="12" t="s">
        <v>768</v>
      </c>
      <c r="D177" s="13"/>
      <c r="E177" s="13"/>
      <c r="F177" s="12" t="s">
        <v>769</v>
      </c>
      <c r="G177" s="9">
        <f ca="1">音调占用计算表!AA177</f>
        <v>4</v>
      </c>
      <c r="H177" s="9">
        <v>6</v>
      </c>
    </row>
    <row r="178" spans="1:8" ht="171" customHeight="1">
      <c r="A178" s="12" t="s">
        <v>770</v>
      </c>
      <c r="B178" s="11" t="s">
        <v>771</v>
      </c>
      <c r="C178" s="12" t="s">
        <v>772</v>
      </c>
      <c r="D178" s="13"/>
      <c r="E178" s="14" t="s">
        <v>773</v>
      </c>
      <c r="F178" s="12" t="s">
        <v>774</v>
      </c>
      <c r="G178" s="9">
        <f ca="1">音调占用计算表!AA178</f>
        <v>14</v>
      </c>
      <c r="H178" s="9">
        <v>6</v>
      </c>
    </row>
    <row r="179" spans="1:8" ht="171" customHeight="1">
      <c r="A179" s="12" t="s">
        <v>775</v>
      </c>
      <c r="B179" s="11" t="s">
        <v>776</v>
      </c>
      <c r="C179" s="12" t="s">
        <v>777</v>
      </c>
      <c r="D179" s="13"/>
      <c r="E179" s="13"/>
      <c r="F179" s="12" t="s">
        <v>778</v>
      </c>
      <c r="G179" s="9">
        <f ca="1">音调占用计算表!AA179</f>
        <v>14</v>
      </c>
      <c r="H179" s="9">
        <v>2</v>
      </c>
    </row>
    <row r="180" spans="1:8" ht="171" customHeight="1">
      <c r="A180" s="12" t="s">
        <v>779</v>
      </c>
      <c r="B180" s="11" t="s">
        <v>780</v>
      </c>
      <c r="C180" s="12" t="s">
        <v>781</v>
      </c>
      <c r="D180" s="13"/>
      <c r="E180" s="13"/>
      <c r="F180" s="12" t="s">
        <v>782</v>
      </c>
      <c r="G180" s="9">
        <f ca="1">音调占用计算表!AA180</f>
        <v>3</v>
      </c>
      <c r="H180" s="9">
        <v>1</v>
      </c>
    </row>
    <row r="181" spans="1:8" ht="171" customHeight="1">
      <c r="A181" s="12" t="s">
        <v>783</v>
      </c>
      <c r="B181" s="11" t="s">
        <v>784</v>
      </c>
      <c r="C181" s="12" t="s">
        <v>785</v>
      </c>
      <c r="D181" s="13"/>
      <c r="E181" s="14" t="s">
        <v>786</v>
      </c>
      <c r="F181" s="12" t="s">
        <v>787</v>
      </c>
      <c r="G181" s="9">
        <f ca="1">音调占用计算表!AA181</f>
        <v>1</v>
      </c>
      <c r="H181" s="9">
        <v>1</v>
      </c>
    </row>
    <row r="182" spans="1:8" ht="171" customHeight="1">
      <c r="A182" s="12" t="s">
        <v>788</v>
      </c>
      <c r="B182" s="11" t="s">
        <v>789</v>
      </c>
      <c r="C182" s="12" t="s">
        <v>790</v>
      </c>
      <c r="D182" s="13"/>
      <c r="E182" s="14" t="s">
        <v>791</v>
      </c>
      <c r="F182" s="12" t="s">
        <v>792</v>
      </c>
      <c r="G182" s="9">
        <f ca="1">音调占用计算表!AA182</f>
        <v>34</v>
      </c>
      <c r="H182" s="9">
        <v>1</v>
      </c>
    </row>
    <row r="183" spans="1:8" ht="171" customHeight="1">
      <c r="A183" s="12" t="s">
        <v>793</v>
      </c>
      <c r="B183" s="11" t="s">
        <v>794</v>
      </c>
      <c r="C183" s="12" t="s">
        <v>795</v>
      </c>
      <c r="D183" s="13"/>
      <c r="E183" s="14" t="s">
        <v>796</v>
      </c>
      <c r="F183" s="12" t="s">
        <v>797</v>
      </c>
      <c r="G183" s="9">
        <f ca="1">音调占用计算表!AA183</f>
        <v>14</v>
      </c>
      <c r="H183" s="9">
        <v>6</v>
      </c>
    </row>
    <row r="184" spans="1:8" ht="171" customHeight="1">
      <c r="A184" s="12" t="s">
        <v>798</v>
      </c>
      <c r="B184" s="11" t="s">
        <v>799</v>
      </c>
      <c r="C184" s="12" t="s">
        <v>800</v>
      </c>
      <c r="D184" s="13"/>
      <c r="E184" s="14" t="s">
        <v>801</v>
      </c>
      <c r="F184" s="12" t="s">
        <v>802</v>
      </c>
      <c r="G184" s="9">
        <f ca="1">音调占用计算表!AA184</f>
        <v>13</v>
      </c>
      <c r="H184" s="9">
        <v>2</v>
      </c>
    </row>
    <row r="185" spans="1:8" ht="171" customHeight="1">
      <c r="A185" s="12" t="s">
        <v>803</v>
      </c>
      <c r="B185" s="11" t="s">
        <v>804</v>
      </c>
      <c r="C185" s="12" t="s">
        <v>805</v>
      </c>
      <c r="D185" s="13"/>
      <c r="E185" s="13"/>
      <c r="F185" s="12" t="s">
        <v>806</v>
      </c>
      <c r="G185" s="9">
        <f ca="1">音调占用计算表!AA185</f>
        <v>24</v>
      </c>
      <c r="H185" s="9">
        <v>1</v>
      </c>
    </row>
    <row r="186" spans="1:8" ht="171" customHeight="1">
      <c r="A186" s="12" t="s">
        <v>807</v>
      </c>
      <c r="B186" s="11" t="s">
        <v>808</v>
      </c>
      <c r="C186" s="12" t="s">
        <v>809</v>
      </c>
      <c r="D186" s="13"/>
      <c r="E186" s="14" t="s">
        <v>810</v>
      </c>
      <c r="F186" s="12" t="s">
        <v>811</v>
      </c>
      <c r="G186" s="9">
        <f ca="1">音调占用计算表!AA186</f>
        <v>14</v>
      </c>
      <c r="H186" s="9">
        <v>1</v>
      </c>
    </row>
    <row r="187" spans="1:8" ht="171" customHeight="1">
      <c r="A187" s="12" t="s">
        <v>812</v>
      </c>
      <c r="B187" s="11" t="s">
        <v>813</v>
      </c>
      <c r="C187" s="12" t="s">
        <v>814</v>
      </c>
      <c r="D187" s="13"/>
      <c r="E187" s="13"/>
      <c r="F187" s="12" t="s">
        <v>815</v>
      </c>
      <c r="G187" s="9">
        <f ca="1">音调占用计算表!AA187</f>
        <v>14</v>
      </c>
      <c r="H187" s="9">
        <v>1</v>
      </c>
    </row>
    <row r="188" spans="1:8" ht="171" customHeight="1">
      <c r="A188" s="12" t="s">
        <v>816</v>
      </c>
      <c r="B188" s="11" t="s">
        <v>817</v>
      </c>
      <c r="C188" s="12" t="s">
        <v>818</v>
      </c>
      <c r="D188" s="13"/>
      <c r="E188" s="13"/>
      <c r="F188" s="12" t="s">
        <v>819</v>
      </c>
      <c r="G188" s="9">
        <f ca="1">音调占用计算表!AA188</f>
        <v>34</v>
      </c>
      <c r="H188" s="9">
        <v>2</v>
      </c>
    </row>
    <row r="189" spans="1:8" ht="171" customHeight="1">
      <c r="A189" s="12" t="s">
        <v>820</v>
      </c>
      <c r="B189" s="11" t="s">
        <v>821</v>
      </c>
      <c r="C189" s="12" t="s">
        <v>822</v>
      </c>
      <c r="D189" s="13"/>
      <c r="E189" s="13"/>
      <c r="F189" s="12" t="s">
        <v>823</v>
      </c>
      <c r="G189" s="9">
        <f ca="1">音调占用计算表!AA189</f>
        <v>14</v>
      </c>
      <c r="H189" s="9">
        <v>5</v>
      </c>
    </row>
    <row r="190" spans="1:8" ht="171" customHeight="1">
      <c r="A190" s="12" t="s">
        <v>824</v>
      </c>
      <c r="B190" s="11" t="s">
        <v>825</v>
      </c>
      <c r="C190" s="12" t="s">
        <v>826</v>
      </c>
      <c r="D190" s="13"/>
      <c r="E190" s="13"/>
      <c r="F190" s="12" t="s">
        <v>827</v>
      </c>
      <c r="G190" s="9">
        <f ca="1">音调占用计算表!AA190</f>
        <v>12</v>
      </c>
      <c r="H190" s="9">
        <v>1</v>
      </c>
    </row>
    <row r="191" spans="1:8" ht="171" customHeight="1">
      <c r="A191" s="12" t="s">
        <v>828</v>
      </c>
      <c r="B191" s="11" t="s">
        <v>829</v>
      </c>
      <c r="C191" s="12" t="s">
        <v>830</v>
      </c>
      <c r="D191" s="13"/>
      <c r="E191" s="13"/>
      <c r="F191" s="12" t="s">
        <v>831</v>
      </c>
      <c r="G191" s="9">
        <f ca="1">音调占用计算表!AA191</f>
        <v>14</v>
      </c>
      <c r="H191" s="9">
        <v>1</v>
      </c>
    </row>
    <row r="192" spans="1:8" ht="171" customHeight="1">
      <c r="A192" s="12" t="s">
        <v>832</v>
      </c>
      <c r="B192" s="11" t="s">
        <v>833</v>
      </c>
      <c r="C192" s="12" t="s">
        <v>834</v>
      </c>
      <c r="D192" s="13"/>
      <c r="E192" s="13"/>
      <c r="F192" s="12" t="s">
        <v>835</v>
      </c>
      <c r="G192" s="9">
        <f ca="1">音调占用计算表!AA192</f>
        <v>13</v>
      </c>
      <c r="H192" s="9">
        <v>3</v>
      </c>
    </row>
    <row r="193" spans="1:8" ht="171" customHeight="1">
      <c r="A193" s="12" t="s">
        <v>836</v>
      </c>
      <c r="B193" s="11" t="s">
        <v>837</v>
      </c>
      <c r="C193" s="12" t="s">
        <v>838</v>
      </c>
      <c r="D193" s="13"/>
      <c r="E193" s="13"/>
      <c r="F193" s="12" t="s">
        <v>839</v>
      </c>
      <c r="G193" s="9">
        <f ca="1">音调占用计算表!AA193</f>
        <v>24</v>
      </c>
      <c r="H193" s="9">
        <v>4</v>
      </c>
    </row>
    <row r="194" spans="1:8" ht="171" customHeight="1">
      <c r="A194" s="12" t="s">
        <v>840</v>
      </c>
      <c r="B194" s="11" t="s">
        <v>841</v>
      </c>
      <c r="C194" s="12" t="s">
        <v>842</v>
      </c>
      <c r="D194" s="13"/>
      <c r="E194" s="13"/>
      <c r="F194" s="12" t="s">
        <v>843</v>
      </c>
      <c r="G194" s="9">
        <f ca="1">音调占用计算表!AA194</f>
        <v>4</v>
      </c>
      <c r="H194" s="9">
        <v>1</v>
      </c>
    </row>
    <row r="195" spans="1:8" ht="171" customHeight="1">
      <c r="A195" s="12" t="s">
        <v>844</v>
      </c>
      <c r="B195" s="11" t="s">
        <v>845</v>
      </c>
      <c r="C195" s="12" t="s">
        <v>846</v>
      </c>
      <c r="D195" s="13"/>
      <c r="E195" s="14" t="s">
        <v>847</v>
      </c>
      <c r="F195" s="12" t="s">
        <v>848</v>
      </c>
      <c r="G195" s="9">
        <f ca="1">音调占用计算表!AA195</f>
        <v>2</v>
      </c>
      <c r="H195" s="9">
        <v>2</v>
      </c>
    </row>
    <row r="196" spans="1:8" ht="171" customHeight="1">
      <c r="A196" s="12" t="s">
        <v>849</v>
      </c>
      <c r="B196" s="11" t="s">
        <v>850</v>
      </c>
      <c r="C196" s="12" t="s">
        <v>851</v>
      </c>
      <c r="D196" s="13"/>
      <c r="E196" s="13"/>
      <c r="F196" s="12" t="s">
        <v>852</v>
      </c>
      <c r="G196" s="9">
        <f ca="1">音调占用计算表!AA196</f>
        <v>14</v>
      </c>
      <c r="H196" s="9">
        <v>6</v>
      </c>
    </row>
    <row r="197" spans="1:8" ht="171" customHeight="1">
      <c r="A197" s="12" t="s">
        <v>853</v>
      </c>
      <c r="B197" s="11" t="s">
        <v>854</v>
      </c>
      <c r="C197" s="12" t="s">
        <v>855</v>
      </c>
      <c r="D197" s="13"/>
      <c r="E197" s="14" t="s">
        <v>856</v>
      </c>
      <c r="F197" s="12" t="s">
        <v>857</v>
      </c>
      <c r="G197" s="9">
        <f ca="1">音调占用计算表!AA197</f>
        <v>1</v>
      </c>
      <c r="H197" s="9">
        <v>1</v>
      </c>
    </row>
    <row r="198" spans="1:8" ht="171" customHeight="1">
      <c r="A198" s="12" t="s">
        <v>858</v>
      </c>
      <c r="B198" s="11" t="s">
        <v>859</v>
      </c>
      <c r="C198" s="12" t="s">
        <v>860</v>
      </c>
      <c r="D198" s="13"/>
      <c r="E198" s="13"/>
      <c r="F198" s="12" t="s">
        <v>861</v>
      </c>
      <c r="G198" s="9">
        <f ca="1">音调占用计算表!AA198</f>
        <v>14</v>
      </c>
      <c r="H198" s="9">
        <v>1</v>
      </c>
    </row>
    <row r="199" spans="1:8" ht="171" customHeight="1">
      <c r="A199" s="12" t="s">
        <v>862</v>
      </c>
      <c r="B199" s="11" t="s">
        <v>863</v>
      </c>
      <c r="C199" s="12" t="s">
        <v>864</v>
      </c>
      <c r="D199" s="13"/>
      <c r="E199" s="13"/>
      <c r="F199" s="12" t="s">
        <v>865</v>
      </c>
      <c r="G199" s="9">
        <f ca="1">音调占用计算表!AA199</f>
        <v>14</v>
      </c>
      <c r="H199" s="9">
        <v>2</v>
      </c>
    </row>
    <row r="200" spans="1:8" ht="171" customHeight="1">
      <c r="A200" s="12" t="s">
        <v>866</v>
      </c>
      <c r="B200" s="11" t="s">
        <v>867</v>
      </c>
      <c r="C200" s="12" t="s">
        <v>868</v>
      </c>
      <c r="D200" s="13"/>
      <c r="E200" s="14" t="s">
        <v>869</v>
      </c>
      <c r="F200" s="12" t="s">
        <v>870</v>
      </c>
      <c r="G200" s="9">
        <f ca="1">音调占用计算表!AA200</f>
        <v>3</v>
      </c>
      <c r="H200" s="9">
        <v>2</v>
      </c>
    </row>
    <row r="201" spans="1:8" ht="171" customHeight="1">
      <c r="A201" s="12" t="s">
        <v>871</v>
      </c>
      <c r="B201" s="11" t="s">
        <v>872</v>
      </c>
      <c r="C201" s="12" t="s">
        <v>873</v>
      </c>
      <c r="D201" s="13"/>
      <c r="E201" s="13"/>
      <c r="F201" s="12" t="s">
        <v>874</v>
      </c>
      <c r="G201" s="9">
        <f ca="1">音调占用计算表!AA201</f>
        <v>4</v>
      </c>
      <c r="H201" s="9">
        <v>1</v>
      </c>
    </row>
    <row r="202" spans="1:8" ht="171" customHeight="1">
      <c r="A202" s="12" t="s">
        <v>875</v>
      </c>
      <c r="B202" s="11" t="s">
        <v>876</v>
      </c>
      <c r="C202" s="12" t="s">
        <v>877</v>
      </c>
      <c r="D202" s="13"/>
      <c r="E202" s="13"/>
      <c r="F202" s="12" t="s">
        <v>878</v>
      </c>
      <c r="G202" s="9">
        <f ca="1">音调占用计算表!AA202</f>
        <v>4</v>
      </c>
      <c r="H202" s="9">
        <v>5</v>
      </c>
    </row>
    <row r="203" spans="1:8" ht="171" customHeight="1">
      <c r="A203" s="12" t="s">
        <v>879</v>
      </c>
      <c r="B203" s="11" t="s">
        <v>880</v>
      </c>
      <c r="C203" s="12" t="s">
        <v>881</v>
      </c>
      <c r="D203" s="13"/>
      <c r="E203" s="13"/>
      <c r="F203" s="12" t="s">
        <v>882</v>
      </c>
      <c r="G203" s="9">
        <f ca="1">音调占用计算表!AA203</f>
        <v>14</v>
      </c>
      <c r="H203" s="9">
        <v>6</v>
      </c>
    </row>
    <row r="204" spans="1:8" ht="171" customHeight="1">
      <c r="A204" s="12" t="s">
        <v>883</v>
      </c>
      <c r="B204" s="11" t="s">
        <v>884</v>
      </c>
      <c r="C204" s="12" t="s">
        <v>885</v>
      </c>
      <c r="D204" s="13"/>
      <c r="E204" s="13"/>
      <c r="F204" s="12" t="s">
        <v>886</v>
      </c>
      <c r="G204" s="9">
        <f ca="1">音调占用计算表!AA204</f>
        <v>1</v>
      </c>
      <c r="H204" s="9">
        <v>6</v>
      </c>
    </row>
    <row r="205" spans="1:8" ht="171" customHeight="1">
      <c r="A205" s="12" t="s">
        <v>887</v>
      </c>
      <c r="B205" s="11" t="s">
        <v>888</v>
      </c>
      <c r="C205" s="12" t="s">
        <v>889</v>
      </c>
      <c r="D205" s="13"/>
      <c r="E205" s="13"/>
      <c r="F205" s="12" t="s">
        <v>890</v>
      </c>
      <c r="G205" s="9">
        <f ca="1">音调占用计算表!AA205</f>
        <v>14</v>
      </c>
      <c r="H205" s="9">
        <v>1</v>
      </c>
    </row>
    <row r="206" spans="1:8" ht="171" customHeight="1">
      <c r="A206" s="12" t="s">
        <v>891</v>
      </c>
      <c r="B206" s="11" t="s">
        <v>892</v>
      </c>
      <c r="C206" s="12" t="s">
        <v>893</v>
      </c>
      <c r="D206" s="13"/>
      <c r="E206" s="13"/>
      <c r="F206" s="12" t="s">
        <v>894</v>
      </c>
      <c r="G206" s="9">
        <f ca="1">音调占用计算表!AA206</f>
        <v>13</v>
      </c>
      <c r="H206" s="9">
        <v>3</v>
      </c>
    </row>
    <row r="207" spans="1:8" ht="171" customHeight="1">
      <c r="A207" s="12" t="s">
        <v>895</v>
      </c>
      <c r="B207" s="11" t="s">
        <v>896</v>
      </c>
      <c r="C207" s="12" t="s">
        <v>897</v>
      </c>
      <c r="D207" s="13"/>
      <c r="E207" s="13"/>
      <c r="F207" s="12" t="s">
        <v>898</v>
      </c>
      <c r="G207" s="9">
        <f ca="1">音调占用计算表!AA207</f>
        <v>2</v>
      </c>
      <c r="H207" s="9">
        <v>6</v>
      </c>
    </row>
    <row r="208" spans="1:8" ht="171" customHeight="1">
      <c r="A208" s="12" t="s">
        <v>899</v>
      </c>
      <c r="B208" s="11" t="s">
        <v>900</v>
      </c>
      <c r="C208" s="12" t="s">
        <v>901</v>
      </c>
      <c r="D208" s="13"/>
      <c r="E208" s="13"/>
      <c r="F208" s="12" t="s">
        <v>902</v>
      </c>
      <c r="G208" s="9">
        <f ca="1">音调占用计算表!AA208</f>
        <v>3</v>
      </c>
      <c r="H208" s="9">
        <v>2</v>
      </c>
    </row>
    <row r="209" spans="1:8" ht="171" customHeight="1">
      <c r="A209" s="12" t="s">
        <v>903</v>
      </c>
      <c r="B209" s="11" t="s">
        <v>904</v>
      </c>
      <c r="C209" s="12" t="s">
        <v>905</v>
      </c>
      <c r="D209" s="13"/>
      <c r="E209" s="13"/>
      <c r="F209" s="12" t="s">
        <v>906</v>
      </c>
      <c r="G209" s="9">
        <f ca="1">音调占用计算表!AA209</f>
        <v>13</v>
      </c>
      <c r="H209" s="9">
        <v>3</v>
      </c>
    </row>
    <row r="210" spans="1:8" ht="171" customHeight="1">
      <c r="A210" s="12" t="s">
        <v>907</v>
      </c>
      <c r="B210" s="11" t="s">
        <v>908</v>
      </c>
      <c r="C210" s="12" t="s">
        <v>909</v>
      </c>
      <c r="D210" s="13"/>
      <c r="E210" s="14" t="s">
        <v>910</v>
      </c>
      <c r="F210" s="12" t="s">
        <v>911</v>
      </c>
      <c r="G210" s="9">
        <f ca="1">音调占用计算表!AA210</f>
        <v>13</v>
      </c>
      <c r="H210" s="9">
        <v>6</v>
      </c>
    </row>
    <row r="211" spans="1:8" ht="171" customHeight="1">
      <c r="A211" s="12" t="s">
        <v>912</v>
      </c>
      <c r="B211" s="11" t="s">
        <v>913</v>
      </c>
      <c r="C211" s="12" t="s">
        <v>914</v>
      </c>
      <c r="D211" s="13"/>
      <c r="E211" s="14" t="s">
        <v>915</v>
      </c>
      <c r="F211" s="12" t="s">
        <v>916</v>
      </c>
      <c r="G211" s="9">
        <f ca="1">音调占用计算表!AA211</f>
        <v>3</v>
      </c>
      <c r="H211" s="9">
        <v>6</v>
      </c>
    </row>
    <row r="212" spans="1:8" ht="171" customHeight="1">
      <c r="A212" s="12" t="s">
        <v>917</v>
      </c>
      <c r="B212" s="11" t="s">
        <v>918</v>
      </c>
      <c r="C212" s="12" t="s">
        <v>919</v>
      </c>
      <c r="D212" s="13"/>
      <c r="E212" s="14" t="s">
        <v>920</v>
      </c>
      <c r="F212" s="12" t="s">
        <v>921</v>
      </c>
      <c r="G212" s="9">
        <f ca="1">音调占用计算表!AA212</f>
        <v>3</v>
      </c>
      <c r="H212" s="9">
        <v>6</v>
      </c>
    </row>
    <row r="213" spans="1:8" ht="171" customHeight="1">
      <c r="A213" s="12" t="s">
        <v>922</v>
      </c>
      <c r="B213" s="11" t="s">
        <v>923</v>
      </c>
      <c r="C213" s="12" t="s">
        <v>924</v>
      </c>
      <c r="D213" s="13"/>
      <c r="E213" s="13"/>
      <c r="F213" s="12" t="s">
        <v>925</v>
      </c>
      <c r="G213" s="9">
        <f ca="1">音调占用计算表!AA213</f>
        <v>1</v>
      </c>
      <c r="H213" s="9">
        <v>6</v>
      </c>
    </row>
    <row r="214" spans="1:8" ht="171" customHeight="1">
      <c r="A214" s="12" t="s">
        <v>926</v>
      </c>
      <c r="B214" s="11" t="s">
        <v>927</v>
      </c>
      <c r="C214" s="12" t="s">
        <v>928</v>
      </c>
      <c r="D214" s="13"/>
      <c r="E214" s="13"/>
      <c r="F214" s="12" t="s">
        <v>929</v>
      </c>
      <c r="G214" s="9">
        <f ca="1">音调占用计算表!AA214</f>
        <v>4</v>
      </c>
      <c r="H214" s="9">
        <v>1</v>
      </c>
    </row>
    <row r="215" spans="1:8" ht="171" customHeight="1">
      <c r="A215" s="12" t="s">
        <v>930</v>
      </c>
      <c r="B215" s="11" t="s">
        <v>931</v>
      </c>
      <c r="C215" s="12" t="s">
        <v>932</v>
      </c>
      <c r="D215" s="13"/>
      <c r="E215" s="13"/>
      <c r="F215" s="12" t="s">
        <v>933</v>
      </c>
      <c r="G215" s="9">
        <f ca="1">音调占用计算表!AA215</f>
        <v>34</v>
      </c>
      <c r="H215" s="9">
        <v>3</v>
      </c>
    </row>
    <row r="216" spans="1:8" ht="171" customHeight="1">
      <c r="A216" s="12" t="s">
        <v>934</v>
      </c>
      <c r="B216" s="11" t="s">
        <v>935</v>
      </c>
      <c r="C216" s="12" t="s">
        <v>936</v>
      </c>
      <c r="D216" s="13"/>
      <c r="E216" s="14" t="s">
        <v>937</v>
      </c>
      <c r="F216" s="12" t="s">
        <v>938</v>
      </c>
      <c r="G216" s="9">
        <f ca="1">音调占用计算表!AA216</f>
        <v>14</v>
      </c>
      <c r="H216" s="9">
        <v>6</v>
      </c>
    </row>
    <row r="217" spans="1:8" ht="171" customHeight="1">
      <c r="A217" s="12" t="s">
        <v>939</v>
      </c>
      <c r="B217" s="11" t="s">
        <v>940</v>
      </c>
      <c r="C217" s="12" t="s">
        <v>941</v>
      </c>
      <c r="D217" s="13"/>
      <c r="E217" s="13"/>
      <c r="F217" s="12" t="s">
        <v>942</v>
      </c>
      <c r="G217" s="9">
        <f ca="1">音调占用计算表!AA217</f>
        <v>13</v>
      </c>
      <c r="H217" s="9">
        <v>3</v>
      </c>
    </row>
    <row r="218" spans="1:8" ht="171" customHeight="1">
      <c r="A218" s="12" t="s">
        <v>943</v>
      </c>
      <c r="B218" s="11" t="s">
        <v>944</v>
      </c>
      <c r="C218" s="12" t="s">
        <v>945</v>
      </c>
      <c r="D218" s="13"/>
      <c r="E218" s="14" t="s">
        <v>946</v>
      </c>
      <c r="F218" s="12" t="s">
        <v>947</v>
      </c>
      <c r="G218" s="9">
        <f ca="1">音调占用计算表!AA218</f>
        <v>13</v>
      </c>
      <c r="H218" s="9">
        <v>6</v>
      </c>
    </row>
    <row r="219" spans="1:8" ht="171" customHeight="1">
      <c r="A219" s="12" t="s">
        <v>948</v>
      </c>
      <c r="B219" s="11" t="s">
        <v>949</v>
      </c>
      <c r="C219" s="12" t="s">
        <v>950</v>
      </c>
      <c r="D219" s="13"/>
      <c r="E219" s="13"/>
      <c r="F219" s="12" t="s">
        <v>951</v>
      </c>
      <c r="G219" s="9">
        <f ca="1">音调占用计算表!AA219</f>
        <v>13</v>
      </c>
      <c r="H219" s="9">
        <v>5</v>
      </c>
    </row>
    <row r="220" spans="1:8" ht="171" customHeight="1">
      <c r="A220" s="12" t="s">
        <v>952</v>
      </c>
      <c r="B220" s="11" t="s">
        <v>953</v>
      </c>
      <c r="C220" s="12" t="s">
        <v>954</v>
      </c>
      <c r="D220" s="13"/>
      <c r="E220" s="14" t="s">
        <v>955</v>
      </c>
      <c r="F220" s="12" t="s">
        <v>956</v>
      </c>
      <c r="G220" s="9">
        <f ca="1">音调占用计算表!AA220</f>
        <v>4</v>
      </c>
      <c r="H220" s="9">
        <v>3</v>
      </c>
    </row>
    <row r="221" spans="1:8" ht="171" customHeight="1">
      <c r="A221" s="12" t="s">
        <v>957</v>
      </c>
      <c r="B221" s="11" t="s">
        <v>958</v>
      </c>
      <c r="C221" s="12" t="s">
        <v>959</v>
      </c>
      <c r="D221" s="13"/>
      <c r="E221" s="13"/>
      <c r="F221" s="12" t="s">
        <v>960</v>
      </c>
      <c r="G221" s="9">
        <f ca="1">音调占用计算表!AA221</f>
        <v>34</v>
      </c>
      <c r="H221" s="9">
        <v>1</v>
      </c>
    </row>
    <row r="222" spans="1:8" ht="171" customHeight="1">
      <c r="A222" s="12" t="s">
        <v>961</v>
      </c>
      <c r="B222" s="11" t="s">
        <v>962</v>
      </c>
      <c r="C222" s="12" t="s">
        <v>963</v>
      </c>
      <c r="D222" s="13"/>
      <c r="E222" s="13"/>
      <c r="F222" s="12" t="s">
        <v>964</v>
      </c>
      <c r="G222" s="9">
        <f ca="1">音调占用计算表!AA222</f>
        <v>14</v>
      </c>
      <c r="H222" s="9">
        <v>1</v>
      </c>
    </row>
    <row r="223" spans="1:8" ht="171" customHeight="1">
      <c r="A223" s="12" t="s">
        <v>965</v>
      </c>
      <c r="B223" s="11" t="s">
        <v>966</v>
      </c>
      <c r="C223" s="12" t="s">
        <v>967</v>
      </c>
      <c r="D223" s="13"/>
      <c r="E223" s="13"/>
      <c r="F223" s="12" t="s">
        <v>968</v>
      </c>
      <c r="G223" s="9">
        <f ca="1">音调占用计算表!AA223</f>
        <v>24</v>
      </c>
      <c r="H223" s="9">
        <v>1</v>
      </c>
    </row>
    <row r="224" spans="1:8" ht="171" customHeight="1">
      <c r="A224" s="12" t="s">
        <v>969</v>
      </c>
      <c r="B224" s="11" t="s">
        <v>970</v>
      </c>
      <c r="C224" s="12" t="s">
        <v>971</v>
      </c>
      <c r="D224" s="13"/>
      <c r="E224" s="13"/>
      <c r="F224" s="12" t="s">
        <v>972</v>
      </c>
      <c r="G224" s="9">
        <f ca="1">音调占用计算表!AA224</f>
        <v>2</v>
      </c>
      <c r="H224" s="9">
        <v>3</v>
      </c>
    </row>
    <row r="225" spans="1:8" ht="171" customHeight="1">
      <c r="A225" s="12" t="s">
        <v>973</v>
      </c>
      <c r="B225" s="11" t="s">
        <v>974</v>
      </c>
      <c r="C225" s="12" t="s">
        <v>975</v>
      </c>
      <c r="D225" s="13"/>
      <c r="E225" s="13"/>
      <c r="F225" s="12" t="s">
        <v>976</v>
      </c>
      <c r="G225" s="9">
        <f ca="1">音调占用计算表!AA225</f>
        <v>4</v>
      </c>
      <c r="H225" s="9">
        <v>3</v>
      </c>
    </row>
    <row r="226" spans="1:8" ht="171" customHeight="1">
      <c r="A226" s="12" t="s">
        <v>977</v>
      </c>
      <c r="B226" s="11" t="s">
        <v>978</v>
      </c>
      <c r="C226" s="12" t="s">
        <v>979</v>
      </c>
      <c r="D226" s="13"/>
      <c r="E226" s="14" t="s">
        <v>980</v>
      </c>
      <c r="F226" s="12" t="s">
        <v>981</v>
      </c>
      <c r="G226" s="9">
        <f ca="1">音调占用计算表!AA226</f>
        <v>2</v>
      </c>
      <c r="H226" s="9">
        <v>1</v>
      </c>
    </row>
    <row r="227" spans="1:8" ht="171" customHeight="1">
      <c r="A227" s="12" t="s">
        <v>982</v>
      </c>
      <c r="B227" s="11" t="s">
        <v>983</v>
      </c>
      <c r="C227" s="12" t="s">
        <v>984</v>
      </c>
      <c r="D227" s="13"/>
      <c r="E227" s="14" t="s">
        <v>985</v>
      </c>
      <c r="F227" s="12" t="s">
        <v>986</v>
      </c>
      <c r="G227" s="9">
        <f ca="1">音调占用计算表!AA227</f>
        <v>4</v>
      </c>
      <c r="H227" s="9">
        <v>6</v>
      </c>
    </row>
    <row r="228" spans="1:8" ht="171" customHeight="1">
      <c r="A228" s="12" t="s">
        <v>987</v>
      </c>
      <c r="B228" s="11" t="s">
        <v>988</v>
      </c>
      <c r="C228" s="12" t="s">
        <v>989</v>
      </c>
      <c r="D228" s="13"/>
      <c r="E228" s="13"/>
      <c r="F228" s="12" t="s">
        <v>990</v>
      </c>
      <c r="G228" s="9">
        <f ca="1">音调占用计算表!AA228</f>
        <v>4</v>
      </c>
      <c r="H228" s="9">
        <v>1</v>
      </c>
    </row>
    <row r="229" spans="1:8" ht="171" customHeight="1">
      <c r="A229" s="12" t="s">
        <v>991</v>
      </c>
      <c r="B229" s="11" t="s">
        <v>992</v>
      </c>
      <c r="C229" s="12" t="s">
        <v>993</v>
      </c>
      <c r="D229" s="13"/>
      <c r="E229" s="13"/>
      <c r="F229" s="12" t="s">
        <v>994</v>
      </c>
      <c r="G229" s="9">
        <f ca="1">音调占用计算表!AA229</f>
        <v>24</v>
      </c>
      <c r="H229" s="9">
        <v>1</v>
      </c>
    </row>
    <row r="230" spans="1:8" ht="171" customHeight="1">
      <c r="A230" s="12" t="s">
        <v>995</v>
      </c>
      <c r="B230" s="11" t="s">
        <v>996</v>
      </c>
      <c r="C230" s="12" t="s">
        <v>997</v>
      </c>
      <c r="D230" s="13"/>
      <c r="E230" s="13"/>
      <c r="F230" s="12" t="s">
        <v>998</v>
      </c>
      <c r="G230" s="9">
        <f ca="1">音调占用计算表!AA230</f>
        <v>2</v>
      </c>
      <c r="H230" s="9">
        <v>1</v>
      </c>
    </row>
    <row r="231" spans="1:8" ht="171" customHeight="1">
      <c r="A231" s="12" t="s">
        <v>999</v>
      </c>
      <c r="B231" s="11" t="s">
        <v>1000</v>
      </c>
      <c r="C231" s="12" t="s">
        <v>1001</v>
      </c>
      <c r="D231" s="13"/>
      <c r="E231" s="14" t="s">
        <v>1002</v>
      </c>
      <c r="F231" s="12" t="s">
        <v>1003</v>
      </c>
      <c r="G231" s="9">
        <f ca="1">音调占用计算表!AA231</f>
        <v>2</v>
      </c>
      <c r="H231" s="9">
        <v>4</v>
      </c>
    </row>
    <row r="232" spans="1:8" ht="171" customHeight="1">
      <c r="A232" s="12" t="s">
        <v>1004</v>
      </c>
      <c r="B232" s="11" t="s">
        <v>1005</v>
      </c>
      <c r="C232" s="12" t="s">
        <v>1006</v>
      </c>
      <c r="D232" s="13"/>
      <c r="E232" s="13"/>
      <c r="F232" s="12" t="s">
        <v>1007</v>
      </c>
      <c r="G232" s="9">
        <f ca="1">音调占用计算表!AA232</f>
        <v>2</v>
      </c>
      <c r="H232" s="9">
        <v>4</v>
      </c>
    </row>
    <row r="233" spans="1:8" ht="171" customHeight="1">
      <c r="A233" s="12" t="s">
        <v>1008</v>
      </c>
      <c r="B233" s="11" t="s">
        <v>1009</v>
      </c>
      <c r="C233" s="12" t="s">
        <v>1010</v>
      </c>
      <c r="D233" s="13"/>
      <c r="E233" s="13"/>
      <c r="F233" s="12" t="s">
        <v>1011</v>
      </c>
      <c r="G233" s="9">
        <f ca="1">音调占用计算表!AA233</f>
        <v>4</v>
      </c>
      <c r="H233" s="9">
        <v>6</v>
      </c>
    </row>
    <row r="234" spans="1:8" ht="171" customHeight="1">
      <c r="A234" s="12" t="s">
        <v>1012</v>
      </c>
      <c r="B234" s="11" t="s">
        <v>1013</v>
      </c>
      <c r="C234" s="12" t="s">
        <v>1014</v>
      </c>
      <c r="D234" s="13"/>
      <c r="E234" s="13"/>
      <c r="F234" s="12" t="s">
        <v>1015</v>
      </c>
      <c r="G234" s="9">
        <f ca="1">音调占用计算表!AA234</f>
        <v>24</v>
      </c>
      <c r="H234" s="9">
        <v>1</v>
      </c>
    </row>
    <row r="235" spans="1:8" ht="171" customHeight="1">
      <c r="A235" s="12" t="s">
        <v>1016</v>
      </c>
      <c r="B235" s="11" t="s">
        <v>1017</v>
      </c>
      <c r="C235" s="12" t="s">
        <v>1018</v>
      </c>
      <c r="D235" s="13"/>
      <c r="E235" s="14" t="s">
        <v>1019</v>
      </c>
      <c r="F235" s="12" t="s">
        <v>1020</v>
      </c>
      <c r="G235" s="9">
        <f ca="1">音调占用计算表!AA235</f>
        <v>3</v>
      </c>
      <c r="H235" s="9">
        <v>1</v>
      </c>
    </row>
    <row r="236" spans="1:8" ht="171" customHeight="1">
      <c r="A236" s="12" t="s">
        <v>1021</v>
      </c>
      <c r="B236" s="11" t="s">
        <v>1022</v>
      </c>
      <c r="C236" s="12" t="s">
        <v>1023</v>
      </c>
      <c r="D236" s="13"/>
      <c r="E236" s="13"/>
      <c r="F236" s="12" t="s">
        <v>1024</v>
      </c>
      <c r="G236" s="9">
        <f ca="1">音调占用计算表!AA236</f>
        <v>2</v>
      </c>
      <c r="H236" s="9">
        <v>4</v>
      </c>
    </row>
    <row r="237" spans="1:8" ht="171" customHeight="1">
      <c r="A237" s="12" t="s">
        <v>1025</v>
      </c>
      <c r="B237" s="11" t="s">
        <v>1026</v>
      </c>
      <c r="C237" s="12" t="s">
        <v>1027</v>
      </c>
      <c r="D237" s="13"/>
      <c r="E237" s="14" t="s">
        <v>1028</v>
      </c>
      <c r="F237" s="12" t="s">
        <v>1029</v>
      </c>
      <c r="G237" s="9">
        <f ca="1">音调占用计算表!AA237</f>
        <v>24</v>
      </c>
      <c r="H237" s="9">
        <v>4</v>
      </c>
    </row>
    <row r="238" spans="1:8" ht="171" customHeight="1">
      <c r="A238" s="12" t="s">
        <v>1030</v>
      </c>
      <c r="B238" s="11" t="s">
        <v>1031</v>
      </c>
      <c r="C238" s="12" t="s">
        <v>1032</v>
      </c>
      <c r="D238" s="13"/>
      <c r="E238" s="14" t="s">
        <v>1033</v>
      </c>
      <c r="F238" s="12" t="s">
        <v>1034</v>
      </c>
      <c r="G238" s="9">
        <f ca="1">音调占用计算表!AA238</f>
        <v>3</v>
      </c>
      <c r="H238" s="9">
        <v>6</v>
      </c>
    </row>
    <row r="239" spans="1:8" ht="171" customHeight="1">
      <c r="A239" s="12" t="s">
        <v>1035</v>
      </c>
      <c r="B239" s="11" t="s">
        <v>1036</v>
      </c>
      <c r="C239" s="12" t="s">
        <v>1037</v>
      </c>
      <c r="D239" s="13"/>
      <c r="E239" s="13"/>
      <c r="F239" s="12" t="s">
        <v>1038</v>
      </c>
      <c r="G239" s="9">
        <f ca="1">音调占用计算表!AA239</f>
        <v>24</v>
      </c>
      <c r="H239" s="9">
        <v>1</v>
      </c>
    </row>
    <row r="240" spans="1:8" ht="171" customHeight="1">
      <c r="A240" s="12" t="s">
        <v>1039</v>
      </c>
      <c r="B240" s="11" t="s">
        <v>1040</v>
      </c>
      <c r="C240" s="12" t="s">
        <v>1041</v>
      </c>
      <c r="D240" s="13"/>
      <c r="E240" s="13"/>
      <c r="F240" s="12" t="s">
        <v>1042</v>
      </c>
      <c r="G240" s="9">
        <f ca="1">音调占用计算表!AA240</f>
        <v>2</v>
      </c>
      <c r="H240" s="9">
        <v>3</v>
      </c>
    </row>
    <row r="241" spans="1:8" ht="171" customHeight="1">
      <c r="A241" s="12" t="s">
        <v>1043</v>
      </c>
      <c r="B241" s="11" t="s">
        <v>1044</v>
      </c>
      <c r="C241" s="12" t="s">
        <v>1045</v>
      </c>
      <c r="D241" s="13"/>
      <c r="E241" s="13"/>
      <c r="F241" s="12" t="s">
        <v>1046</v>
      </c>
      <c r="G241" s="9">
        <f ca="1">音调占用计算表!AA241</f>
        <v>2</v>
      </c>
      <c r="H241" s="9">
        <v>6</v>
      </c>
    </row>
    <row r="242" spans="1:8" ht="171" customHeight="1">
      <c r="A242" s="12" t="s">
        <v>1047</v>
      </c>
      <c r="B242" s="11" t="s">
        <v>1048</v>
      </c>
      <c r="C242" s="12" t="s">
        <v>1049</v>
      </c>
      <c r="D242" s="13"/>
      <c r="E242" s="13"/>
      <c r="F242" s="12" t="s">
        <v>1050</v>
      </c>
      <c r="G242" s="9">
        <f ca="1">音调占用计算表!AA242</f>
        <v>2</v>
      </c>
      <c r="H242" s="9">
        <v>5</v>
      </c>
    </row>
    <row r="243" spans="1:8" ht="171" customHeight="1">
      <c r="A243" s="12" t="s">
        <v>1051</v>
      </c>
      <c r="B243" s="11" t="s">
        <v>1052</v>
      </c>
      <c r="C243" s="12" t="s">
        <v>1053</v>
      </c>
      <c r="D243" s="13"/>
      <c r="E243" s="13"/>
      <c r="F243" s="12" t="s">
        <v>1054</v>
      </c>
      <c r="G243" s="9">
        <f ca="1">音调占用计算表!AA243</f>
        <v>24</v>
      </c>
      <c r="H243" s="9">
        <v>3</v>
      </c>
    </row>
    <row r="244" spans="1:8" ht="171" customHeight="1">
      <c r="A244" s="12" t="s">
        <v>1055</v>
      </c>
      <c r="B244" s="11" t="s">
        <v>1056</v>
      </c>
      <c r="C244" s="12" t="s">
        <v>1057</v>
      </c>
      <c r="D244" s="13"/>
      <c r="E244" s="13"/>
      <c r="F244" s="12" t="s">
        <v>1058</v>
      </c>
      <c r="G244" s="9">
        <f ca="1">音调占用计算表!AA244</f>
        <v>23</v>
      </c>
      <c r="H244" s="9">
        <v>3</v>
      </c>
    </row>
    <row r="245" spans="1:8" ht="171" customHeight="1">
      <c r="A245" s="12" t="s">
        <v>1059</v>
      </c>
      <c r="B245" s="11" t="s">
        <v>1060</v>
      </c>
      <c r="C245" s="12" t="s">
        <v>1061</v>
      </c>
      <c r="D245" s="13"/>
      <c r="E245" s="13"/>
      <c r="F245" s="12" t="s">
        <v>1062</v>
      </c>
      <c r="G245" s="9">
        <f ca="1">音调占用计算表!AA245</f>
        <v>24</v>
      </c>
      <c r="H245" s="9">
        <v>5</v>
      </c>
    </row>
    <row r="246" spans="1:8" ht="171" customHeight="1">
      <c r="A246" s="12" t="s">
        <v>1063</v>
      </c>
      <c r="B246" s="11" t="s">
        <v>1064</v>
      </c>
      <c r="C246" s="12" t="s">
        <v>1065</v>
      </c>
      <c r="D246" s="13"/>
      <c r="E246" s="13"/>
      <c r="F246" s="12" t="s">
        <v>1066</v>
      </c>
      <c r="G246" s="9">
        <f ca="1">音调占用计算表!AA246</f>
        <v>24</v>
      </c>
      <c r="H246" s="9">
        <v>1</v>
      </c>
    </row>
    <row r="247" spans="1:8" ht="171" customHeight="1">
      <c r="A247" s="12" t="s">
        <v>1067</v>
      </c>
      <c r="B247" s="11" t="s">
        <v>1068</v>
      </c>
      <c r="C247" s="12" t="s">
        <v>1069</v>
      </c>
      <c r="D247" s="13"/>
      <c r="E247" s="14" t="s">
        <v>1070</v>
      </c>
      <c r="F247" s="12" t="s">
        <v>1071</v>
      </c>
      <c r="G247" s="9">
        <f ca="1">音调占用计算表!AA247</f>
        <v>4</v>
      </c>
      <c r="H247" s="9">
        <v>2</v>
      </c>
    </row>
    <row r="248" spans="1:8" ht="171" customHeight="1">
      <c r="A248" s="12" t="s">
        <v>1072</v>
      </c>
      <c r="B248" s="11" t="s">
        <v>1073</v>
      </c>
      <c r="C248" s="12" t="s">
        <v>1074</v>
      </c>
      <c r="D248" s="13"/>
      <c r="E248" s="13"/>
      <c r="F248" s="12" t="s">
        <v>1075</v>
      </c>
      <c r="G248" s="9">
        <f ca="1">音调占用计算表!AA248</f>
        <v>2</v>
      </c>
      <c r="H248" s="9">
        <v>3</v>
      </c>
    </row>
    <row r="249" spans="1:8" ht="171" customHeight="1">
      <c r="A249" s="12" t="s">
        <v>1076</v>
      </c>
      <c r="B249" s="11" t="s">
        <v>1077</v>
      </c>
      <c r="C249" s="12" t="s">
        <v>1078</v>
      </c>
      <c r="D249" s="13"/>
      <c r="E249" s="13"/>
      <c r="F249" s="12" t="s">
        <v>1079</v>
      </c>
      <c r="G249" s="9">
        <f ca="1">音调占用计算表!AA249</f>
        <v>24</v>
      </c>
      <c r="H249" s="9">
        <v>2</v>
      </c>
    </row>
    <row r="250" spans="1:8" ht="171" customHeight="1">
      <c r="A250" s="12" t="s">
        <v>1080</v>
      </c>
      <c r="B250" s="11" t="s">
        <v>1081</v>
      </c>
      <c r="C250" s="12" t="s">
        <v>1082</v>
      </c>
      <c r="D250" s="13"/>
      <c r="E250" s="13"/>
      <c r="F250" s="12" t="s">
        <v>1083</v>
      </c>
      <c r="G250" s="9">
        <f ca="1">音调占用计算表!AA250</f>
        <v>2</v>
      </c>
      <c r="H250" s="9">
        <v>1</v>
      </c>
    </row>
    <row r="251" spans="1:8" ht="171" customHeight="1">
      <c r="A251" s="12" t="s">
        <v>1084</v>
      </c>
      <c r="B251" s="11" t="s">
        <v>1085</v>
      </c>
      <c r="C251" s="12" t="s">
        <v>1086</v>
      </c>
      <c r="D251" s="13"/>
      <c r="E251" s="13"/>
      <c r="F251" s="12" t="s">
        <v>1087</v>
      </c>
      <c r="G251" s="9">
        <f ca="1">音调占用计算表!AA251</f>
        <v>4</v>
      </c>
      <c r="H251" s="9">
        <v>5</v>
      </c>
    </row>
    <row r="252" spans="1:8" ht="171" customHeight="1">
      <c r="A252" s="12" t="s">
        <v>1088</v>
      </c>
      <c r="B252" s="11" t="s">
        <v>1089</v>
      </c>
      <c r="C252" s="12" t="s">
        <v>1090</v>
      </c>
      <c r="D252" s="13"/>
      <c r="E252" s="14" t="s">
        <v>1091</v>
      </c>
      <c r="F252" s="12" t="s">
        <v>1092</v>
      </c>
      <c r="G252" s="9">
        <f ca="1">音调占用计算表!AA252</f>
        <v>2</v>
      </c>
      <c r="H252" s="9">
        <v>6</v>
      </c>
    </row>
    <row r="253" spans="1:8" ht="171" customHeight="1">
      <c r="A253" s="12" t="s">
        <v>1093</v>
      </c>
      <c r="B253" s="11" t="s">
        <v>1094</v>
      </c>
      <c r="C253" s="12" t="s">
        <v>1095</v>
      </c>
      <c r="D253" s="13"/>
      <c r="E253" s="13"/>
      <c r="F253" s="12" t="s">
        <v>1096</v>
      </c>
      <c r="G253" s="9">
        <f ca="1">音调占用计算表!AA253</f>
        <v>24</v>
      </c>
      <c r="H253" s="9">
        <v>2</v>
      </c>
    </row>
    <row r="254" spans="1:8" ht="171" customHeight="1">
      <c r="A254" s="12" t="s">
        <v>1097</v>
      </c>
      <c r="B254" s="11" t="s">
        <v>1098</v>
      </c>
      <c r="C254" s="12" t="s">
        <v>1099</v>
      </c>
      <c r="D254" s="13"/>
      <c r="E254" s="13"/>
      <c r="F254" s="12" t="s">
        <v>1100</v>
      </c>
      <c r="G254" s="9">
        <f ca="1">音调占用计算表!AA254</f>
        <v>34</v>
      </c>
      <c r="H254" s="9">
        <v>1</v>
      </c>
    </row>
    <row r="255" spans="1:8" ht="171" customHeight="1">
      <c r="A255" s="12" t="s">
        <v>1101</v>
      </c>
      <c r="B255" s="11" t="s">
        <v>1102</v>
      </c>
      <c r="C255" s="12" t="s">
        <v>1103</v>
      </c>
      <c r="D255" s="13"/>
      <c r="E255" s="13"/>
      <c r="F255" s="12" t="s">
        <v>1104</v>
      </c>
      <c r="G255" s="9">
        <f ca="1">音调占用计算表!AA255</f>
        <v>3</v>
      </c>
      <c r="H255" s="9">
        <v>5</v>
      </c>
    </row>
    <row r="256" spans="1:8" ht="171" customHeight="1">
      <c r="A256" s="12" t="s">
        <v>1105</v>
      </c>
      <c r="B256" s="11" t="s">
        <v>1106</v>
      </c>
      <c r="C256" s="12" t="s">
        <v>1107</v>
      </c>
      <c r="D256" s="13"/>
      <c r="E256" s="13"/>
      <c r="F256" s="12" t="s">
        <v>1108</v>
      </c>
      <c r="G256" s="9">
        <f ca="1">音调占用计算表!AA256</f>
        <v>14</v>
      </c>
      <c r="H256" s="9">
        <v>1</v>
      </c>
    </row>
    <row r="257" spans="1:8" ht="171" customHeight="1">
      <c r="A257" s="12" t="s">
        <v>1109</v>
      </c>
      <c r="B257" s="11" t="s">
        <v>1110</v>
      </c>
      <c r="C257" s="12" t="s">
        <v>1111</v>
      </c>
      <c r="D257" s="13"/>
      <c r="E257" s="13"/>
      <c r="F257" s="12" t="s">
        <v>1112</v>
      </c>
      <c r="G257" s="9">
        <f ca="1">音调占用计算表!AA257</f>
        <v>24</v>
      </c>
      <c r="H257" s="9">
        <v>1</v>
      </c>
    </row>
    <row r="258" spans="1:8" ht="171" customHeight="1">
      <c r="A258" s="12" t="s">
        <v>1113</v>
      </c>
      <c r="B258" s="11" t="s">
        <v>1114</v>
      </c>
      <c r="C258" s="12" t="s">
        <v>1115</v>
      </c>
      <c r="D258" s="13"/>
      <c r="E258" s="13"/>
      <c r="F258" s="12" t="s">
        <v>1116</v>
      </c>
      <c r="G258" s="9">
        <f ca="1">音调占用计算表!AA258</f>
        <v>23</v>
      </c>
      <c r="H258" s="9">
        <v>1</v>
      </c>
    </row>
    <row r="259" spans="1:8" ht="171" customHeight="1">
      <c r="A259" s="12" t="s">
        <v>1117</v>
      </c>
      <c r="B259" s="11" t="s">
        <v>1118</v>
      </c>
      <c r="C259" s="12" t="s">
        <v>1119</v>
      </c>
      <c r="D259" s="13"/>
      <c r="E259" s="14" t="s">
        <v>1120</v>
      </c>
      <c r="F259" s="12" t="s">
        <v>1121</v>
      </c>
      <c r="G259" s="9">
        <f ca="1">音调占用计算表!AA259</f>
        <v>2</v>
      </c>
      <c r="H259" s="9">
        <v>5</v>
      </c>
    </row>
    <row r="260" spans="1:8" ht="171" customHeight="1">
      <c r="A260" s="12" t="s">
        <v>1122</v>
      </c>
      <c r="B260" s="11" t="s">
        <v>1123</v>
      </c>
      <c r="C260" s="12" t="s">
        <v>1124</v>
      </c>
      <c r="D260" s="13"/>
      <c r="E260" s="14" t="s">
        <v>1125</v>
      </c>
      <c r="F260" s="12" t="s">
        <v>1126</v>
      </c>
      <c r="G260" s="9">
        <f ca="1">音调占用计算表!AA260</f>
        <v>4</v>
      </c>
      <c r="H260" s="9">
        <v>1</v>
      </c>
    </row>
    <row r="261" spans="1:8" ht="171" customHeight="1">
      <c r="A261" s="12" t="s">
        <v>1127</v>
      </c>
      <c r="B261" s="11" t="s">
        <v>1128</v>
      </c>
      <c r="C261" s="12" t="s">
        <v>1129</v>
      </c>
      <c r="D261" s="13"/>
      <c r="E261" s="13"/>
      <c r="F261" s="12" t="s">
        <v>1130</v>
      </c>
      <c r="G261" s="9">
        <f ca="1">音调占用计算表!AA261</f>
        <v>2</v>
      </c>
      <c r="H261" s="9">
        <v>3</v>
      </c>
    </row>
    <row r="262" spans="1:8" ht="171" customHeight="1">
      <c r="A262" s="12" t="s">
        <v>1131</v>
      </c>
      <c r="B262" s="11" t="s">
        <v>1132</v>
      </c>
      <c r="C262" s="12" t="s">
        <v>1111</v>
      </c>
      <c r="D262" s="13"/>
      <c r="E262" s="14" t="s">
        <v>1133</v>
      </c>
      <c r="F262" s="12" t="s">
        <v>1134</v>
      </c>
      <c r="G262" s="9">
        <f ca="1">音调占用计算表!AA262</f>
        <v>24</v>
      </c>
      <c r="H262" s="9">
        <v>5</v>
      </c>
    </row>
    <row r="263" spans="1:8" ht="171" customHeight="1">
      <c r="A263" s="12" t="s">
        <v>1135</v>
      </c>
      <c r="B263" s="11" t="s">
        <v>1136</v>
      </c>
      <c r="C263" s="12" t="s">
        <v>1137</v>
      </c>
      <c r="D263" s="13"/>
      <c r="E263" s="13"/>
      <c r="F263" s="12" t="s">
        <v>1138</v>
      </c>
      <c r="G263" s="9">
        <f ca="1">音调占用计算表!AA263</f>
        <v>12</v>
      </c>
      <c r="H263" s="9">
        <v>2</v>
      </c>
    </row>
    <row r="264" spans="1:8" ht="171" customHeight="1">
      <c r="A264" s="12" t="s">
        <v>1139</v>
      </c>
      <c r="B264" s="11" t="s">
        <v>1140</v>
      </c>
      <c r="C264" s="12" t="s">
        <v>1141</v>
      </c>
      <c r="D264" s="13"/>
      <c r="E264" s="13"/>
      <c r="F264" s="12" t="s">
        <v>1142</v>
      </c>
      <c r="G264" s="9">
        <f ca="1">音调占用计算表!AA264</f>
        <v>34</v>
      </c>
      <c r="H264" s="9">
        <v>2</v>
      </c>
    </row>
    <row r="265" spans="1:8" ht="171" customHeight="1">
      <c r="A265" s="12" t="s">
        <v>1143</v>
      </c>
      <c r="B265" s="11" t="s">
        <v>1144</v>
      </c>
      <c r="C265" s="12" t="s">
        <v>1145</v>
      </c>
      <c r="D265" s="13"/>
      <c r="E265" s="13"/>
      <c r="F265" s="12" t="s">
        <v>1146</v>
      </c>
      <c r="G265" s="9">
        <f ca="1">音调占用计算表!AA265</f>
        <v>14</v>
      </c>
      <c r="H265" s="9">
        <v>2</v>
      </c>
    </row>
    <row r="266" spans="1:8" ht="171" customHeight="1">
      <c r="A266" s="12" t="s">
        <v>1147</v>
      </c>
      <c r="B266" s="11" t="s">
        <v>1148</v>
      </c>
      <c r="C266" s="12" t="s">
        <v>1149</v>
      </c>
      <c r="D266" s="13"/>
      <c r="E266" s="14" t="s">
        <v>1150</v>
      </c>
      <c r="F266" s="12" t="s">
        <v>1151</v>
      </c>
      <c r="G266" s="9">
        <f ca="1">音调占用计算表!AA266</f>
        <v>14</v>
      </c>
      <c r="H266" s="9">
        <v>6</v>
      </c>
    </row>
    <row r="267" spans="1:8" ht="171" customHeight="1">
      <c r="A267" s="12" t="s">
        <v>1152</v>
      </c>
      <c r="B267" s="11" t="s">
        <v>1153</v>
      </c>
      <c r="C267" s="12" t="s">
        <v>1154</v>
      </c>
      <c r="D267" s="13"/>
      <c r="E267" s="13"/>
      <c r="F267" s="12" t="s">
        <v>1155</v>
      </c>
      <c r="G267" s="9">
        <f ca="1">音调占用计算表!AA267</f>
        <v>2</v>
      </c>
      <c r="H267" s="9">
        <v>4</v>
      </c>
    </row>
    <row r="268" spans="1:8" ht="171" customHeight="1">
      <c r="A268" s="12" t="s">
        <v>1156</v>
      </c>
      <c r="B268" s="11" t="s">
        <v>1157</v>
      </c>
      <c r="C268" s="12" t="s">
        <v>1158</v>
      </c>
      <c r="D268" s="13"/>
      <c r="E268" s="14" t="s">
        <v>1159</v>
      </c>
      <c r="F268" s="12" t="s">
        <v>1160</v>
      </c>
      <c r="G268" s="9">
        <f ca="1">音调占用计算表!AA268</f>
        <v>14</v>
      </c>
      <c r="H268" s="9">
        <v>6</v>
      </c>
    </row>
    <row r="269" spans="1:8" ht="171" customHeight="1">
      <c r="A269" s="12" t="s">
        <v>1161</v>
      </c>
      <c r="B269" s="11" t="s">
        <v>1162</v>
      </c>
      <c r="C269" s="12" t="s">
        <v>1163</v>
      </c>
      <c r="D269" s="13"/>
      <c r="E269" s="13"/>
      <c r="F269" s="12" t="s">
        <v>1164</v>
      </c>
      <c r="G269" s="9">
        <f ca="1">音调占用计算表!AA269</f>
        <v>3</v>
      </c>
      <c r="H269" s="9">
        <v>6</v>
      </c>
    </row>
    <row r="270" spans="1:8" ht="171" customHeight="1">
      <c r="A270" s="12" t="s">
        <v>1165</v>
      </c>
      <c r="B270" s="11" t="s">
        <v>1166</v>
      </c>
      <c r="C270" s="12" t="s">
        <v>1167</v>
      </c>
      <c r="D270" s="13"/>
      <c r="E270" s="13"/>
      <c r="F270" s="12" t="s">
        <v>1168</v>
      </c>
      <c r="G270" s="9">
        <f ca="1">音调占用计算表!AA270</f>
        <v>2</v>
      </c>
      <c r="H270" s="9">
        <v>5</v>
      </c>
    </row>
    <row r="271" spans="1:8" ht="171" customHeight="1">
      <c r="A271" s="12" t="s">
        <v>1169</v>
      </c>
      <c r="B271" s="11" t="s">
        <v>1170</v>
      </c>
      <c r="C271" s="12" t="s">
        <v>1171</v>
      </c>
      <c r="D271" s="13"/>
      <c r="E271" s="14" t="s">
        <v>1172</v>
      </c>
      <c r="F271" s="12" t="s">
        <v>1173</v>
      </c>
      <c r="G271" s="9">
        <f ca="1">音调占用计算表!AA271</f>
        <v>4</v>
      </c>
      <c r="H271" s="9">
        <v>6</v>
      </c>
    </row>
    <row r="272" spans="1:8" ht="171" customHeight="1">
      <c r="A272" s="12" t="s">
        <v>1174</v>
      </c>
      <c r="B272" s="11" t="s">
        <v>1175</v>
      </c>
      <c r="C272" s="12" t="s">
        <v>1176</v>
      </c>
      <c r="D272" s="13"/>
      <c r="E272" s="13"/>
      <c r="F272" s="12" t="s">
        <v>1177</v>
      </c>
      <c r="G272" s="9">
        <f ca="1">音调占用计算表!AA272</f>
        <v>2</v>
      </c>
      <c r="H272" s="9">
        <v>2</v>
      </c>
    </row>
    <row r="273" spans="1:8" ht="171" customHeight="1">
      <c r="A273" s="12" t="s">
        <v>1178</v>
      </c>
      <c r="B273" s="11" t="s">
        <v>1179</v>
      </c>
      <c r="C273" s="12" t="s">
        <v>1180</v>
      </c>
      <c r="D273" s="13"/>
      <c r="E273" s="13"/>
      <c r="F273" s="12" t="s">
        <v>1181</v>
      </c>
      <c r="G273" s="9">
        <f ca="1">音调占用计算表!AA273</f>
        <v>34</v>
      </c>
      <c r="H273" s="9">
        <v>5</v>
      </c>
    </row>
    <row r="274" spans="1:8" ht="171" customHeight="1">
      <c r="A274" s="12" t="s">
        <v>1182</v>
      </c>
      <c r="B274" s="11" t="s">
        <v>1183</v>
      </c>
      <c r="C274" s="12" t="s">
        <v>1184</v>
      </c>
      <c r="D274" s="13"/>
      <c r="E274" s="13"/>
      <c r="F274" s="12" t="s">
        <v>1185</v>
      </c>
      <c r="G274" s="9">
        <f ca="1">音调占用计算表!AA274</f>
        <v>23</v>
      </c>
      <c r="H274" s="9">
        <v>6</v>
      </c>
    </row>
    <row r="275" spans="1:8" ht="171" customHeight="1">
      <c r="A275" s="12" t="s">
        <v>1186</v>
      </c>
      <c r="B275" s="11" t="s">
        <v>1187</v>
      </c>
      <c r="C275" s="12" t="s">
        <v>1188</v>
      </c>
      <c r="D275" s="13"/>
      <c r="E275" s="13"/>
      <c r="F275" s="12" t="s">
        <v>1189</v>
      </c>
      <c r="G275" s="9">
        <f ca="1">音调占用计算表!AA275</f>
        <v>23</v>
      </c>
      <c r="H275" s="9">
        <v>1</v>
      </c>
    </row>
    <row r="276" spans="1:8" ht="171" customHeight="1">
      <c r="A276" s="12" t="s">
        <v>1190</v>
      </c>
      <c r="B276" s="11" t="s">
        <v>1191</v>
      </c>
      <c r="C276" s="12" t="s">
        <v>1192</v>
      </c>
      <c r="D276" s="13"/>
      <c r="E276" s="13"/>
      <c r="F276" s="12" t="s">
        <v>1193</v>
      </c>
      <c r="G276" s="9">
        <f ca="1">音调占用计算表!AA276</f>
        <v>2</v>
      </c>
      <c r="H276" s="9">
        <v>5</v>
      </c>
    </row>
    <row r="277" spans="1:8" ht="171" customHeight="1">
      <c r="A277" s="12" t="s">
        <v>1194</v>
      </c>
      <c r="B277" s="11" t="s">
        <v>1195</v>
      </c>
      <c r="C277" s="12" t="s">
        <v>1196</v>
      </c>
      <c r="D277" s="13"/>
      <c r="E277" s="13"/>
      <c r="F277" s="12" t="s">
        <v>1197</v>
      </c>
      <c r="G277" s="9">
        <f ca="1">音调占用计算表!AA277</f>
        <v>2</v>
      </c>
      <c r="H277" s="9">
        <v>1</v>
      </c>
    </row>
    <row r="278" spans="1:8" ht="171" customHeight="1">
      <c r="A278" s="12" t="s">
        <v>1198</v>
      </c>
      <c r="B278" s="11" t="s">
        <v>1199</v>
      </c>
      <c r="C278" s="12" t="s">
        <v>1200</v>
      </c>
      <c r="D278" s="13"/>
      <c r="E278" s="14" t="s">
        <v>1201</v>
      </c>
      <c r="F278" s="12" t="s">
        <v>1202</v>
      </c>
      <c r="G278" s="9">
        <f ca="1">音调占用计算表!AA278</f>
        <v>4</v>
      </c>
      <c r="H278" s="9">
        <v>6</v>
      </c>
    </row>
    <row r="279" spans="1:8" ht="171" customHeight="1">
      <c r="A279" s="12" t="s">
        <v>1203</v>
      </c>
      <c r="B279" s="11" t="s">
        <v>1204</v>
      </c>
      <c r="C279" s="12" t="s">
        <v>1205</v>
      </c>
      <c r="D279" s="13"/>
      <c r="E279" s="13"/>
      <c r="F279" s="12" t="s">
        <v>1206</v>
      </c>
      <c r="G279" s="9">
        <f ca="1">音调占用计算表!AA279</f>
        <v>3</v>
      </c>
      <c r="H279" s="9">
        <v>6</v>
      </c>
    </row>
    <row r="280" spans="1:8" ht="171" customHeight="1">
      <c r="A280" s="12" t="s">
        <v>1207</v>
      </c>
      <c r="B280" s="11" t="s">
        <v>1208</v>
      </c>
      <c r="C280" s="12" t="s">
        <v>1209</v>
      </c>
      <c r="D280" s="13"/>
      <c r="E280" s="13"/>
      <c r="F280" s="12" t="s">
        <v>1210</v>
      </c>
      <c r="G280" s="9">
        <f ca="1">音调占用计算表!AA280</f>
        <v>2</v>
      </c>
      <c r="H280" s="9">
        <v>1</v>
      </c>
    </row>
    <row r="281" spans="1:8" ht="171" customHeight="1">
      <c r="A281" s="12" t="s">
        <v>1211</v>
      </c>
      <c r="B281" s="11" t="s">
        <v>1212</v>
      </c>
      <c r="C281" s="12" t="s">
        <v>1213</v>
      </c>
      <c r="D281" s="13"/>
      <c r="E281" s="14" t="s">
        <v>1214</v>
      </c>
      <c r="F281" s="12" t="s">
        <v>1215</v>
      </c>
      <c r="G281" s="9">
        <f ca="1">音调占用计算表!AA281</f>
        <v>34</v>
      </c>
      <c r="H281" s="9">
        <v>6</v>
      </c>
    </row>
    <row r="282" spans="1:8" ht="171" customHeight="1">
      <c r="A282" s="12" t="s">
        <v>1216</v>
      </c>
      <c r="B282" s="11" t="s">
        <v>1217</v>
      </c>
      <c r="C282" s="12" t="s">
        <v>1218</v>
      </c>
      <c r="D282" s="13"/>
      <c r="E282" s="13"/>
      <c r="F282" s="12" t="s">
        <v>1219</v>
      </c>
      <c r="G282" s="9">
        <f ca="1">音调占用计算表!AA282</f>
        <v>3</v>
      </c>
      <c r="H282" s="9">
        <v>1</v>
      </c>
    </row>
    <row r="283" spans="1:8" ht="171" customHeight="1">
      <c r="A283" s="12" t="s">
        <v>1220</v>
      </c>
      <c r="B283" s="11" t="s">
        <v>1221</v>
      </c>
      <c r="C283" s="12" t="s">
        <v>1222</v>
      </c>
      <c r="D283" s="13"/>
      <c r="E283" s="13"/>
      <c r="F283" s="12" t="s">
        <v>1223</v>
      </c>
      <c r="G283" s="9">
        <f ca="1">音调占用计算表!AA283</f>
        <v>3</v>
      </c>
      <c r="H283" s="9">
        <v>4</v>
      </c>
    </row>
    <row r="284" spans="1:8" ht="171" customHeight="1">
      <c r="A284" s="12" t="s">
        <v>1224</v>
      </c>
      <c r="B284" s="11" t="s">
        <v>1225</v>
      </c>
      <c r="C284" s="12" t="s">
        <v>1226</v>
      </c>
      <c r="D284" s="13"/>
      <c r="E284" s="13"/>
      <c r="F284" s="12" t="s">
        <v>1227</v>
      </c>
      <c r="G284" s="9">
        <f ca="1">音调占用计算表!AA284</f>
        <v>3</v>
      </c>
      <c r="H284" s="9">
        <v>5</v>
      </c>
    </row>
    <row r="285" spans="1:8" ht="171" customHeight="1">
      <c r="A285" s="12" t="s">
        <v>1228</v>
      </c>
      <c r="B285" s="11" t="s">
        <v>1229</v>
      </c>
      <c r="C285" s="12" t="s">
        <v>1230</v>
      </c>
      <c r="D285" s="13"/>
      <c r="E285" s="14" t="s">
        <v>1231</v>
      </c>
      <c r="F285" s="12" t="s">
        <v>1232</v>
      </c>
      <c r="G285" s="9">
        <f ca="1">音调占用计算表!AA285</f>
        <v>2</v>
      </c>
      <c r="H285" s="9">
        <v>4</v>
      </c>
    </row>
    <row r="286" spans="1:8" ht="171" customHeight="1">
      <c r="A286" s="12" t="s">
        <v>1233</v>
      </c>
      <c r="B286" s="11" t="s">
        <v>1234</v>
      </c>
      <c r="C286" s="12" t="s">
        <v>1235</v>
      </c>
      <c r="D286" s="13"/>
      <c r="E286" s="13"/>
      <c r="F286" s="12" t="s">
        <v>1236</v>
      </c>
      <c r="G286" s="9">
        <f ca="1">音调占用计算表!AA286</f>
        <v>4</v>
      </c>
      <c r="H286" s="9">
        <v>2</v>
      </c>
    </row>
    <row r="287" spans="1:8" ht="171" customHeight="1">
      <c r="A287" s="12" t="s">
        <v>1237</v>
      </c>
      <c r="B287" s="11" t="s">
        <v>1238</v>
      </c>
      <c r="C287" s="12" t="s">
        <v>1239</v>
      </c>
      <c r="D287" s="13"/>
      <c r="E287" s="13"/>
      <c r="F287" s="12" t="s">
        <v>1240</v>
      </c>
      <c r="G287" s="9">
        <f ca="1">音调占用计算表!AA287</f>
        <v>4</v>
      </c>
      <c r="H287" s="9">
        <v>2</v>
      </c>
    </row>
    <row r="288" spans="1:8" ht="171" customHeight="1">
      <c r="A288" s="12" t="s">
        <v>1241</v>
      </c>
      <c r="B288" s="11" t="s">
        <v>1242</v>
      </c>
      <c r="C288" s="12" t="s">
        <v>1243</v>
      </c>
      <c r="D288" s="13"/>
      <c r="E288" s="13"/>
      <c r="F288" s="12" t="s">
        <v>1244</v>
      </c>
      <c r="G288" s="9">
        <f ca="1">音调占用计算表!AA288</f>
        <v>134</v>
      </c>
      <c r="H288" s="9">
        <v>2</v>
      </c>
    </row>
    <row r="289" spans="1:8" ht="171" customHeight="1">
      <c r="A289" s="12" t="s">
        <v>1245</v>
      </c>
      <c r="B289" s="11" t="s">
        <v>1246</v>
      </c>
      <c r="C289" s="12" t="s">
        <v>1247</v>
      </c>
      <c r="D289" s="13"/>
      <c r="E289" s="13"/>
      <c r="F289" s="12" t="s">
        <v>1248</v>
      </c>
      <c r="G289" s="9">
        <f ca="1">音调占用计算表!AA289</f>
        <v>24</v>
      </c>
      <c r="H289" s="9">
        <v>6</v>
      </c>
    </row>
    <row r="290" spans="1:8" ht="171" customHeight="1">
      <c r="A290" s="12" t="s">
        <v>1249</v>
      </c>
      <c r="B290" s="11" t="s">
        <v>1250</v>
      </c>
      <c r="C290" s="12" t="s">
        <v>1251</v>
      </c>
      <c r="D290" s="13"/>
      <c r="E290" s="13"/>
      <c r="F290" s="12" t="s">
        <v>1252</v>
      </c>
      <c r="G290" s="9">
        <f ca="1">音调占用计算表!AA290</f>
        <v>12</v>
      </c>
      <c r="H290" s="9">
        <v>6</v>
      </c>
    </row>
    <row r="291" spans="1:8" ht="171" customHeight="1">
      <c r="A291" s="12" t="s">
        <v>1253</v>
      </c>
      <c r="B291" s="11" t="s">
        <v>1254</v>
      </c>
      <c r="C291" s="12" t="s">
        <v>1255</v>
      </c>
      <c r="D291" s="13"/>
      <c r="E291" s="14" t="s">
        <v>1256</v>
      </c>
      <c r="F291" s="12" t="s">
        <v>1257</v>
      </c>
      <c r="G291" s="9">
        <f ca="1">音调占用计算表!AA291</f>
        <v>24</v>
      </c>
      <c r="H291" s="9">
        <v>6</v>
      </c>
    </row>
    <row r="292" spans="1:8" ht="171" customHeight="1">
      <c r="A292" s="12" t="s">
        <v>1258</v>
      </c>
      <c r="B292" s="11" t="s">
        <v>1259</v>
      </c>
      <c r="C292" s="12" t="s">
        <v>1260</v>
      </c>
      <c r="D292" s="13"/>
      <c r="E292" s="14" t="s">
        <v>1261</v>
      </c>
      <c r="F292" s="12" t="s">
        <v>1262</v>
      </c>
      <c r="G292" s="9">
        <f ca="1">音调占用计算表!AA292</f>
        <v>134</v>
      </c>
      <c r="H292" s="9">
        <v>1</v>
      </c>
    </row>
    <row r="293" spans="1:8" ht="171" customHeight="1">
      <c r="A293" s="12" t="s">
        <v>1263</v>
      </c>
      <c r="B293" s="11" t="s">
        <v>1264</v>
      </c>
      <c r="C293" s="12" t="s">
        <v>1265</v>
      </c>
      <c r="D293" s="13"/>
      <c r="E293" s="13"/>
      <c r="F293" s="12" t="s">
        <v>1266</v>
      </c>
      <c r="G293" s="9">
        <f ca="1">音调占用计算表!AA293</f>
        <v>123</v>
      </c>
      <c r="H293" s="9">
        <v>4</v>
      </c>
    </row>
    <row r="294" spans="1:8" ht="171" customHeight="1">
      <c r="A294" s="12" t="s">
        <v>1267</v>
      </c>
      <c r="B294" s="11" t="s">
        <v>1268</v>
      </c>
      <c r="C294" s="12" t="s">
        <v>1269</v>
      </c>
      <c r="D294" s="13"/>
      <c r="E294" s="14" t="s">
        <v>1270</v>
      </c>
      <c r="F294" s="12" t="s">
        <v>1271</v>
      </c>
      <c r="G294" s="9">
        <f ca="1">音调占用计算表!AA294</f>
        <v>14</v>
      </c>
      <c r="H294" s="9">
        <v>3</v>
      </c>
    </row>
    <row r="295" spans="1:8" ht="171" customHeight="1">
      <c r="A295" s="12" t="s">
        <v>1272</v>
      </c>
      <c r="B295" s="11" t="s">
        <v>1273</v>
      </c>
      <c r="C295" s="12" t="s">
        <v>1274</v>
      </c>
      <c r="D295" s="13"/>
      <c r="E295" s="14" t="s">
        <v>1275</v>
      </c>
      <c r="F295" s="12" t="s">
        <v>1276</v>
      </c>
      <c r="G295" s="9">
        <f ca="1">音调占用计算表!AA295</f>
        <v>134</v>
      </c>
      <c r="H295" s="9">
        <v>1</v>
      </c>
    </row>
    <row r="296" spans="1:8" ht="171" customHeight="1">
      <c r="A296" s="12" t="s">
        <v>1277</v>
      </c>
      <c r="B296" s="11" t="s">
        <v>1278</v>
      </c>
      <c r="C296" s="12" t="s">
        <v>1279</v>
      </c>
      <c r="D296" s="13"/>
      <c r="E296" s="14" t="s">
        <v>1280</v>
      </c>
      <c r="F296" s="12" t="s">
        <v>1281</v>
      </c>
      <c r="G296" s="9">
        <f ca="1">音调占用计算表!AA296</f>
        <v>134</v>
      </c>
      <c r="H296" s="9">
        <v>6</v>
      </c>
    </row>
    <row r="297" spans="1:8" ht="171" customHeight="1">
      <c r="A297" s="12" t="s">
        <v>1282</v>
      </c>
      <c r="B297" s="11" t="s">
        <v>1283</v>
      </c>
      <c r="C297" s="12" t="s">
        <v>1284</v>
      </c>
      <c r="D297" s="13"/>
      <c r="E297" s="14" t="s">
        <v>1285</v>
      </c>
      <c r="F297" s="12" t="s">
        <v>1286</v>
      </c>
      <c r="G297" s="9">
        <f ca="1">音调占用计算表!AA297</f>
        <v>14</v>
      </c>
      <c r="H297" s="9">
        <v>6</v>
      </c>
    </row>
    <row r="298" spans="1:8" ht="171" customHeight="1">
      <c r="A298" s="12" t="s">
        <v>1287</v>
      </c>
      <c r="B298" s="11" t="s">
        <v>1288</v>
      </c>
      <c r="C298" s="12" t="s">
        <v>1289</v>
      </c>
      <c r="D298" s="13"/>
      <c r="E298" s="14" t="s">
        <v>1290</v>
      </c>
      <c r="F298" s="12" t="s">
        <v>1291</v>
      </c>
      <c r="G298" s="9">
        <f ca="1">音调占用计算表!AA298</f>
        <v>2</v>
      </c>
      <c r="H298" s="9">
        <v>6</v>
      </c>
    </row>
    <row r="299" spans="1:8" ht="171" customHeight="1">
      <c r="A299" s="12" t="s">
        <v>1292</v>
      </c>
      <c r="B299" s="11" t="s">
        <v>1293</v>
      </c>
      <c r="C299" s="12" t="s">
        <v>1294</v>
      </c>
      <c r="D299" s="13"/>
      <c r="E299" s="14" t="s">
        <v>1295</v>
      </c>
      <c r="F299" s="12" t="s">
        <v>1296</v>
      </c>
      <c r="G299" s="9">
        <f ca="1">音调占用计算表!AA299</f>
        <v>4</v>
      </c>
      <c r="H299" s="9">
        <v>1</v>
      </c>
    </row>
    <row r="300" spans="1:8" ht="171" customHeight="1">
      <c r="A300" s="12" t="s">
        <v>1297</v>
      </c>
      <c r="B300" s="11" t="s">
        <v>1298</v>
      </c>
      <c r="C300" s="12" t="s">
        <v>1299</v>
      </c>
      <c r="D300" s="13"/>
      <c r="E300" s="14" t="s">
        <v>1300</v>
      </c>
      <c r="F300" s="12" t="s">
        <v>1301</v>
      </c>
      <c r="G300" s="9">
        <f ca="1">音调占用计算表!AA300</f>
        <v>24</v>
      </c>
      <c r="H300" s="9">
        <v>2</v>
      </c>
    </row>
    <row r="301" spans="1:8" ht="171" customHeight="1">
      <c r="A301" s="12" t="s">
        <v>1302</v>
      </c>
      <c r="B301" s="11" t="s">
        <v>1303</v>
      </c>
      <c r="C301" s="12" t="s">
        <v>1304</v>
      </c>
      <c r="D301" s="13"/>
      <c r="E301" s="13"/>
      <c r="F301" s="12" t="s">
        <v>1305</v>
      </c>
      <c r="G301" s="9">
        <f ca="1">音调占用计算表!AA301</f>
        <v>4</v>
      </c>
      <c r="H301" s="9">
        <v>1</v>
      </c>
    </row>
    <row r="302" spans="1:8" ht="171" customHeight="1">
      <c r="A302" s="12" t="s">
        <v>1306</v>
      </c>
      <c r="B302" s="11" t="s">
        <v>1307</v>
      </c>
      <c r="C302" s="12" t="s">
        <v>1308</v>
      </c>
      <c r="D302" s="13"/>
      <c r="E302" s="14" t="s">
        <v>1309</v>
      </c>
      <c r="F302" s="12" t="s">
        <v>1310</v>
      </c>
      <c r="G302" s="9">
        <f ca="1">音调占用计算表!AA302</f>
        <v>14</v>
      </c>
      <c r="H302" s="9">
        <v>4</v>
      </c>
    </row>
    <row r="303" spans="1:8" ht="171" customHeight="1">
      <c r="A303" s="12" t="s">
        <v>1311</v>
      </c>
      <c r="B303" s="11" t="s">
        <v>1312</v>
      </c>
      <c r="C303" s="12" t="s">
        <v>1313</v>
      </c>
      <c r="D303" s="13"/>
      <c r="E303" s="14" t="s">
        <v>1314</v>
      </c>
      <c r="F303" s="12" t="s">
        <v>1315</v>
      </c>
      <c r="G303" s="9">
        <f ca="1">音调占用计算表!AA303</f>
        <v>134</v>
      </c>
      <c r="H303" s="9">
        <v>1</v>
      </c>
    </row>
    <row r="304" spans="1:8" ht="171" customHeight="1">
      <c r="A304" s="12" t="s">
        <v>1316</v>
      </c>
      <c r="B304" s="11" t="s">
        <v>1317</v>
      </c>
      <c r="C304" s="12" t="s">
        <v>1318</v>
      </c>
      <c r="D304" s="13"/>
      <c r="E304" s="13"/>
      <c r="F304" s="12" t="s">
        <v>1319</v>
      </c>
      <c r="G304" s="9">
        <f ca="1">音调占用计算表!AA304</f>
        <v>14</v>
      </c>
      <c r="H304" s="9">
        <v>4</v>
      </c>
    </row>
    <row r="305" spans="1:8" ht="171" customHeight="1">
      <c r="A305" s="12" t="s">
        <v>1320</v>
      </c>
      <c r="B305" s="11" t="s">
        <v>1321</v>
      </c>
      <c r="C305" s="12" t="s">
        <v>1322</v>
      </c>
      <c r="D305" s="13"/>
      <c r="E305" s="13"/>
      <c r="F305" s="12" t="s">
        <v>1323</v>
      </c>
      <c r="G305" s="9">
        <f ca="1">音调占用计算表!AA305</f>
        <v>12</v>
      </c>
      <c r="H305" s="9">
        <v>2</v>
      </c>
    </row>
    <row r="306" spans="1:8" ht="171" customHeight="1">
      <c r="A306" s="12" t="s">
        <v>1324</v>
      </c>
      <c r="B306" s="11" t="s">
        <v>1325</v>
      </c>
      <c r="C306" s="12" t="s">
        <v>1326</v>
      </c>
      <c r="D306" s="13"/>
      <c r="E306" s="13"/>
      <c r="F306" s="12" t="s">
        <v>1327</v>
      </c>
      <c r="G306" s="9">
        <f ca="1">音调占用计算表!AA306</f>
        <v>124</v>
      </c>
      <c r="H306" s="9">
        <v>2</v>
      </c>
    </row>
    <row r="307" spans="1:8" ht="171" customHeight="1">
      <c r="A307" s="12" t="s">
        <v>1328</v>
      </c>
      <c r="B307" s="11" t="s">
        <v>1329</v>
      </c>
      <c r="C307" s="12" t="s">
        <v>1330</v>
      </c>
      <c r="D307" s="13"/>
      <c r="E307" s="14" t="s">
        <v>1331</v>
      </c>
      <c r="F307" s="12" t="s">
        <v>1332</v>
      </c>
      <c r="G307" s="9">
        <f ca="1">音调占用计算表!AA307</f>
        <v>14</v>
      </c>
      <c r="H307" s="9">
        <v>6</v>
      </c>
    </row>
    <row r="308" spans="1:8" ht="171" customHeight="1">
      <c r="A308" s="12" t="s">
        <v>1333</v>
      </c>
      <c r="B308" s="11" t="s">
        <v>1334</v>
      </c>
      <c r="C308" s="12" t="s">
        <v>1335</v>
      </c>
      <c r="D308" s="13"/>
      <c r="E308" s="14" t="s">
        <v>1336</v>
      </c>
      <c r="F308" s="12" t="s">
        <v>1337</v>
      </c>
      <c r="G308" s="9">
        <f ca="1">音调占用计算表!AA308</f>
        <v>2</v>
      </c>
      <c r="H308" s="9">
        <v>6</v>
      </c>
    </row>
    <row r="309" spans="1:8" ht="171" customHeight="1">
      <c r="A309" s="12" t="s">
        <v>1338</v>
      </c>
      <c r="B309" s="11" t="s">
        <v>1339</v>
      </c>
      <c r="C309" s="12" t="s">
        <v>1340</v>
      </c>
      <c r="D309" s="13"/>
      <c r="E309" s="14" t="s">
        <v>1341</v>
      </c>
      <c r="F309" s="12" t="s">
        <v>1342</v>
      </c>
      <c r="G309" s="9">
        <f ca="1">音调占用计算表!AA309</f>
        <v>134</v>
      </c>
      <c r="H309" s="9">
        <v>6</v>
      </c>
    </row>
    <row r="310" spans="1:8" ht="171" customHeight="1">
      <c r="A310" s="12" t="s">
        <v>1343</v>
      </c>
      <c r="B310" s="11" t="s">
        <v>1344</v>
      </c>
      <c r="C310" s="12" t="s">
        <v>1345</v>
      </c>
      <c r="D310" s="13"/>
      <c r="E310" s="14" t="s">
        <v>1346</v>
      </c>
      <c r="F310" s="12" t="s">
        <v>1347</v>
      </c>
      <c r="G310" s="9">
        <f ca="1">音调占用计算表!AA310</f>
        <v>24</v>
      </c>
      <c r="H310" s="9">
        <v>1</v>
      </c>
    </row>
    <row r="311" spans="1:8" ht="171" customHeight="1">
      <c r="A311" s="12" t="s">
        <v>1348</v>
      </c>
      <c r="B311" s="11" t="s">
        <v>1349</v>
      </c>
      <c r="C311" s="12" t="s">
        <v>1350</v>
      </c>
      <c r="D311" s="13"/>
      <c r="E311" s="13"/>
      <c r="F311" s="12" t="s">
        <v>1351</v>
      </c>
      <c r="G311" s="9">
        <f ca="1">音调占用计算表!AA311</f>
        <v>14</v>
      </c>
      <c r="H311" s="9">
        <v>1</v>
      </c>
    </row>
    <row r="312" spans="1:8" ht="171" customHeight="1">
      <c r="A312" s="12" t="s">
        <v>1352</v>
      </c>
      <c r="B312" s="11" t="s">
        <v>1353</v>
      </c>
      <c r="C312" s="12" t="s">
        <v>1354</v>
      </c>
      <c r="D312" s="13"/>
      <c r="E312" s="13"/>
      <c r="F312" s="12" t="s">
        <v>1355</v>
      </c>
      <c r="G312" s="9">
        <f ca="1">音调占用计算表!AA312</f>
        <v>24</v>
      </c>
      <c r="H312" s="9">
        <v>2</v>
      </c>
    </row>
    <row r="313" spans="1:8" ht="171" customHeight="1">
      <c r="A313" s="12" t="s">
        <v>1356</v>
      </c>
      <c r="B313" s="11" t="s">
        <v>1357</v>
      </c>
      <c r="C313" s="12" t="s">
        <v>1358</v>
      </c>
      <c r="D313" s="13"/>
      <c r="E313" s="13"/>
      <c r="F313" s="12" t="s">
        <v>1359</v>
      </c>
      <c r="G313" s="9">
        <f ca="1">音调占用计算表!AA313</f>
        <v>1</v>
      </c>
      <c r="H313" s="9">
        <v>3</v>
      </c>
    </row>
    <row r="314" spans="1:8" ht="171" customHeight="1">
      <c r="A314" s="12" t="s">
        <v>1360</v>
      </c>
      <c r="B314" s="11" t="s">
        <v>1361</v>
      </c>
      <c r="C314" s="12" t="s">
        <v>1362</v>
      </c>
      <c r="D314" s="13"/>
      <c r="E314" s="13"/>
      <c r="F314" s="12" t="s">
        <v>1363</v>
      </c>
      <c r="G314" s="9">
        <f ca="1">音调占用计算表!AA314</f>
        <v>13</v>
      </c>
      <c r="H314" s="9">
        <v>4</v>
      </c>
    </row>
    <row r="315" spans="1:8" ht="171" customHeight="1">
      <c r="A315" s="12" t="s">
        <v>1364</v>
      </c>
      <c r="B315" s="11" t="s">
        <v>1365</v>
      </c>
      <c r="C315" s="12" t="s">
        <v>1366</v>
      </c>
      <c r="D315" s="13"/>
      <c r="E315" s="13"/>
      <c r="F315" s="12" t="s">
        <v>1367</v>
      </c>
      <c r="G315" s="9">
        <f ca="1">音调占用计算表!AA315</f>
        <v>2</v>
      </c>
      <c r="H315" s="9">
        <v>3</v>
      </c>
    </row>
    <row r="316" spans="1:8" ht="171" customHeight="1">
      <c r="A316" s="12" t="s">
        <v>1368</v>
      </c>
      <c r="B316" s="11" t="s">
        <v>1369</v>
      </c>
      <c r="C316" s="12" t="s">
        <v>1370</v>
      </c>
      <c r="D316" s="13"/>
      <c r="E316" s="13"/>
      <c r="F316" s="12" t="s">
        <v>1371</v>
      </c>
      <c r="G316" s="9">
        <f ca="1">音调占用计算表!AA316</f>
        <v>24</v>
      </c>
      <c r="H316" s="9">
        <v>1</v>
      </c>
    </row>
    <row r="317" spans="1:8" ht="171" customHeight="1">
      <c r="A317" s="12" t="s">
        <v>1372</v>
      </c>
      <c r="B317" s="11" t="s">
        <v>1373</v>
      </c>
      <c r="C317" s="12" t="s">
        <v>1374</v>
      </c>
      <c r="D317" s="13"/>
      <c r="E317" s="13"/>
      <c r="F317" s="12" t="s">
        <v>1375</v>
      </c>
      <c r="G317" s="9">
        <f ca="1">音调占用计算表!AA317</f>
        <v>12</v>
      </c>
      <c r="H317" s="9">
        <v>1</v>
      </c>
    </row>
    <row r="318" spans="1:8" ht="171" customHeight="1">
      <c r="A318" s="12" t="s">
        <v>1376</v>
      </c>
      <c r="B318" s="11" t="s">
        <v>1377</v>
      </c>
      <c r="C318" s="12" t="s">
        <v>1378</v>
      </c>
      <c r="D318" s="13"/>
      <c r="E318" s="13"/>
      <c r="F318" s="12" t="s">
        <v>1379</v>
      </c>
      <c r="G318" s="9">
        <f ca="1">音调占用计算表!AA318</f>
        <v>12</v>
      </c>
      <c r="H318" s="9">
        <v>6</v>
      </c>
    </row>
    <row r="319" spans="1:8" ht="171" customHeight="1">
      <c r="A319" s="12" t="s">
        <v>1380</v>
      </c>
      <c r="B319" s="11" t="s">
        <v>1381</v>
      </c>
      <c r="C319" s="12" t="s">
        <v>1382</v>
      </c>
      <c r="D319" s="13"/>
      <c r="E319" s="13"/>
      <c r="F319" s="12" t="s">
        <v>1383</v>
      </c>
      <c r="G319" s="9">
        <f ca="1">音调占用计算表!AA319</f>
        <v>13</v>
      </c>
      <c r="H319" s="9">
        <v>5</v>
      </c>
    </row>
    <row r="320" spans="1:8" ht="171" customHeight="1">
      <c r="A320" s="12" t="s">
        <v>1384</v>
      </c>
      <c r="B320" s="11" t="s">
        <v>1385</v>
      </c>
      <c r="C320" s="12" t="s">
        <v>1386</v>
      </c>
      <c r="D320" s="13"/>
      <c r="E320" s="13"/>
      <c r="F320" s="12" t="s">
        <v>1387</v>
      </c>
      <c r="G320" s="9">
        <f ca="1">音调占用计算表!AA320</f>
        <v>2</v>
      </c>
      <c r="H320" s="9">
        <v>4</v>
      </c>
    </row>
    <row r="321" spans="1:8" ht="171" customHeight="1">
      <c r="A321" s="12" t="s">
        <v>1388</v>
      </c>
      <c r="B321" s="11" t="s">
        <v>1389</v>
      </c>
      <c r="C321" s="12" t="s">
        <v>1390</v>
      </c>
      <c r="D321" s="13"/>
      <c r="E321" s="13"/>
      <c r="F321" s="12" t="s">
        <v>1391</v>
      </c>
      <c r="G321" s="9">
        <f ca="1">音调占用计算表!AA321</f>
        <v>4</v>
      </c>
      <c r="H321" s="9">
        <v>1</v>
      </c>
    </row>
    <row r="322" spans="1:8" ht="171" customHeight="1">
      <c r="A322" s="12" t="s">
        <v>1392</v>
      </c>
      <c r="B322" s="11" t="s">
        <v>1393</v>
      </c>
      <c r="C322" s="12" t="s">
        <v>1394</v>
      </c>
      <c r="D322" s="13"/>
      <c r="E322" s="14" t="s">
        <v>1395</v>
      </c>
      <c r="F322" s="12" t="s">
        <v>1396</v>
      </c>
      <c r="G322" s="9">
        <f ca="1">音调占用计算表!AA322</f>
        <v>14</v>
      </c>
      <c r="H322" s="9">
        <v>6</v>
      </c>
    </row>
    <row r="323" spans="1:8" ht="171" customHeight="1">
      <c r="A323" s="12" t="s">
        <v>1397</v>
      </c>
      <c r="B323" s="11" t="s">
        <v>1398</v>
      </c>
      <c r="C323" s="12" t="s">
        <v>1399</v>
      </c>
      <c r="D323" s="13"/>
      <c r="E323" s="14" t="s">
        <v>1400</v>
      </c>
      <c r="F323" s="12" t="s">
        <v>1401</v>
      </c>
      <c r="G323" s="9">
        <f ca="1">音调占用计算表!AA323</f>
        <v>14</v>
      </c>
      <c r="H323" s="9">
        <v>6</v>
      </c>
    </row>
    <row r="324" spans="1:8" ht="171" customHeight="1">
      <c r="A324" s="12" t="s">
        <v>1402</v>
      </c>
      <c r="B324" s="11" t="s">
        <v>1403</v>
      </c>
      <c r="C324" s="12" t="s">
        <v>1404</v>
      </c>
      <c r="D324" s="13"/>
      <c r="E324" s="13"/>
      <c r="F324" s="12" t="s">
        <v>1405</v>
      </c>
      <c r="G324" s="9">
        <f ca="1">音调占用计算表!AA324</f>
        <v>24</v>
      </c>
      <c r="H324" s="9">
        <v>4</v>
      </c>
    </row>
    <row r="325" spans="1:8" ht="171" customHeight="1">
      <c r="A325" s="12" t="s">
        <v>1406</v>
      </c>
      <c r="B325" s="11" t="s">
        <v>1407</v>
      </c>
      <c r="C325" s="12" t="s">
        <v>1408</v>
      </c>
      <c r="D325" s="13"/>
      <c r="E325" s="14" t="s">
        <v>1409</v>
      </c>
      <c r="F325" s="12" t="s">
        <v>1410</v>
      </c>
      <c r="G325" s="9">
        <f ca="1">音调占用计算表!AA325</f>
        <v>14</v>
      </c>
      <c r="H325" s="9">
        <v>1</v>
      </c>
    </row>
    <row r="326" spans="1:8" ht="171" customHeight="1">
      <c r="A326" s="12" t="s">
        <v>1411</v>
      </c>
      <c r="B326" s="11" t="s">
        <v>1412</v>
      </c>
      <c r="C326" s="12" t="s">
        <v>1413</v>
      </c>
      <c r="D326" s="13"/>
      <c r="E326" s="14" t="s">
        <v>1414</v>
      </c>
      <c r="F326" s="12" t="s">
        <v>1415</v>
      </c>
      <c r="G326" s="9">
        <f ca="1">音调占用计算表!AA326</f>
        <v>2</v>
      </c>
      <c r="H326" s="9">
        <v>6</v>
      </c>
    </row>
    <row r="327" spans="1:8" ht="171" customHeight="1">
      <c r="A327" s="12" t="s">
        <v>1416</v>
      </c>
      <c r="B327" s="11" t="s">
        <v>1417</v>
      </c>
      <c r="C327" s="12" t="s">
        <v>1418</v>
      </c>
      <c r="D327" s="13"/>
      <c r="E327" s="13"/>
      <c r="F327" s="12" t="s">
        <v>1419</v>
      </c>
      <c r="G327" s="9">
        <f ca="1">音调占用计算表!AA327</f>
        <v>1</v>
      </c>
      <c r="H327" s="9">
        <v>1</v>
      </c>
    </row>
    <row r="328" spans="1:8" ht="171" customHeight="1">
      <c r="A328" s="12" t="s">
        <v>1420</v>
      </c>
      <c r="B328" s="11" t="s">
        <v>1421</v>
      </c>
      <c r="C328" s="12" t="s">
        <v>1422</v>
      </c>
      <c r="D328" s="13"/>
      <c r="E328" s="13"/>
      <c r="F328" s="12" t="s">
        <v>1423</v>
      </c>
      <c r="G328" s="9">
        <f ca="1">音调占用计算表!AA328</f>
        <v>24</v>
      </c>
      <c r="H328" s="9">
        <v>1</v>
      </c>
    </row>
    <row r="329" spans="1:8" ht="171" customHeight="1">
      <c r="A329" s="12" t="s">
        <v>1424</v>
      </c>
      <c r="B329" s="11" t="s">
        <v>1425</v>
      </c>
      <c r="C329" s="12" t="s">
        <v>1426</v>
      </c>
      <c r="D329" s="13"/>
      <c r="E329" s="13"/>
      <c r="F329" s="12" t="s">
        <v>1427</v>
      </c>
      <c r="G329" s="9">
        <f ca="1">音调占用计算表!AA329</f>
        <v>24</v>
      </c>
      <c r="H329" s="9">
        <v>3</v>
      </c>
    </row>
    <row r="330" spans="1:8" ht="171" customHeight="1">
      <c r="A330" s="12" t="s">
        <v>1428</v>
      </c>
      <c r="B330" s="11" t="s">
        <v>1429</v>
      </c>
      <c r="C330" s="12" t="s">
        <v>1430</v>
      </c>
      <c r="D330" s="13"/>
      <c r="E330" s="14" t="s">
        <v>1431</v>
      </c>
      <c r="F330" s="12" t="s">
        <v>1432</v>
      </c>
      <c r="G330" s="9">
        <f ca="1">音调占用计算表!AA330</f>
        <v>24</v>
      </c>
      <c r="H330" s="9">
        <v>1</v>
      </c>
    </row>
    <row r="331" spans="1:8" ht="171" customHeight="1">
      <c r="A331" s="12" t="s">
        <v>1433</v>
      </c>
      <c r="B331" s="11" t="s">
        <v>1434</v>
      </c>
      <c r="C331" s="12" t="s">
        <v>1435</v>
      </c>
      <c r="D331" s="13"/>
      <c r="E331" s="14" t="s">
        <v>1436</v>
      </c>
      <c r="F331" s="12" t="s">
        <v>1437</v>
      </c>
      <c r="G331" s="9">
        <f ca="1">音调占用计算表!AA331</f>
        <v>24</v>
      </c>
      <c r="H331" s="9">
        <v>6</v>
      </c>
    </row>
    <row r="332" spans="1:8" ht="171" customHeight="1">
      <c r="A332" s="12" t="s">
        <v>1438</v>
      </c>
      <c r="B332" s="11" t="s">
        <v>1439</v>
      </c>
      <c r="C332" s="12" t="s">
        <v>1440</v>
      </c>
      <c r="D332" s="13"/>
      <c r="E332" s="14" t="s">
        <v>1441</v>
      </c>
      <c r="F332" s="12" t="s">
        <v>1442</v>
      </c>
      <c r="G332" s="9">
        <f ca="1">音调占用计算表!AA332</f>
        <v>4</v>
      </c>
      <c r="H332" s="9">
        <v>6</v>
      </c>
    </row>
    <row r="333" spans="1:8" ht="171" customHeight="1">
      <c r="A333" s="12" t="s">
        <v>1443</v>
      </c>
      <c r="B333" s="11" t="s">
        <v>1444</v>
      </c>
      <c r="C333" s="12" t="s">
        <v>1445</v>
      </c>
      <c r="D333" s="13"/>
      <c r="E333" s="13"/>
      <c r="F333" s="12" t="s">
        <v>1446</v>
      </c>
      <c r="G333" s="9">
        <f ca="1">音调占用计算表!AA333</f>
        <v>234</v>
      </c>
      <c r="H333" s="9">
        <v>1</v>
      </c>
    </row>
    <row r="334" spans="1:8" ht="171" customHeight="1">
      <c r="A334" s="12" t="s">
        <v>1447</v>
      </c>
      <c r="B334" s="11" t="s">
        <v>1448</v>
      </c>
      <c r="C334" s="12" t="s">
        <v>1449</v>
      </c>
      <c r="D334" s="13"/>
      <c r="E334" s="14" t="s">
        <v>1450</v>
      </c>
      <c r="F334" s="12" t="s">
        <v>1451</v>
      </c>
      <c r="G334" s="9">
        <f ca="1">音调占用计算表!AA334</f>
        <v>4</v>
      </c>
      <c r="H334" s="9">
        <v>1</v>
      </c>
    </row>
    <row r="335" spans="1:8" ht="171" customHeight="1">
      <c r="A335" s="12" t="s">
        <v>1452</v>
      </c>
      <c r="B335" s="11" t="s">
        <v>1453</v>
      </c>
      <c r="C335" s="12" t="s">
        <v>1454</v>
      </c>
      <c r="D335" s="13"/>
      <c r="E335" s="13"/>
      <c r="F335" s="12" t="s">
        <v>1455</v>
      </c>
      <c r="G335" s="9">
        <f ca="1">音调占用计算表!AA335</f>
        <v>24</v>
      </c>
      <c r="H335" s="9">
        <v>1</v>
      </c>
    </row>
    <row r="336" spans="1:8" ht="171" customHeight="1">
      <c r="A336" s="12" t="s">
        <v>1456</v>
      </c>
      <c r="B336" s="11" t="s">
        <v>1457</v>
      </c>
      <c r="C336" s="12" t="s">
        <v>1458</v>
      </c>
      <c r="D336" s="13"/>
      <c r="E336" s="13"/>
      <c r="F336" s="12" t="s">
        <v>1459</v>
      </c>
      <c r="G336" s="9">
        <f ca="1">音调占用计算表!AA336</f>
        <v>14</v>
      </c>
      <c r="H336" s="9">
        <v>2</v>
      </c>
    </row>
    <row r="337" spans="1:8" ht="171" customHeight="1">
      <c r="A337" s="12" t="s">
        <v>1460</v>
      </c>
      <c r="B337" s="11" t="s">
        <v>1461</v>
      </c>
      <c r="C337" s="12" t="s">
        <v>1462</v>
      </c>
      <c r="D337" s="13"/>
      <c r="E337" s="14" t="s">
        <v>1463</v>
      </c>
      <c r="F337" s="12" t="s">
        <v>1464</v>
      </c>
      <c r="G337" s="9">
        <f ca="1">音调占用计算表!AA337</f>
        <v>234</v>
      </c>
      <c r="H337" s="9">
        <v>6</v>
      </c>
    </row>
    <row r="338" spans="1:8" ht="171" customHeight="1">
      <c r="A338" s="12" t="s">
        <v>1465</v>
      </c>
      <c r="B338" s="11" t="s">
        <v>1466</v>
      </c>
      <c r="C338" s="12" t="s">
        <v>1467</v>
      </c>
      <c r="D338" s="13"/>
      <c r="E338" s="13"/>
      <c r="F338" s="12" t="s">
        <v>1468</v>
      </c>
      <c r="G338" s="9">
        <f ca="1">音调占用计算表!AA338</f>
        <v>14</v>
      </c>
      <c r="H338" s="9">
        <v>2</v>
      </c>
    </row>
    <row r="339" spans="1:8" ht="171" customHeight="1">
      <c r="A339" s="12" t="s">
        <v>1469</v>
      </c>
      <c r="B339" s="11" t="s">
        <v>1470</v>
      </c>
      <c r="C339" s="12" t="s">
        <v>1471</v>
      </c>
      <c r="D339" s="13"/>
      <c r="E339" s="14" t="s">
        <v>1472</v>
      </c>
      <c r="F339" s="12" t="s">
        <v>1473</v>
      </c>
      <c r="G339" s="9">
        <f ca="1">音调占用计算表!AA339</f>
        <v>2</v>
      </c>
      <c r="H339" s="9">
        <v>6</v>
      </c>
    </row>
    <row r="340" spans="1:8" ht="171" customHeight="1">
      <c r="A340" s="12" t="s">
        <v>1474</v>
      </c>
      <c r="B340" s="11" t="s">
        <v>1475</v>
      </c>
      <c r="C340" s="12" t="s">
        <v>1476</v>
      </c>
      <c r="D340" s="13"/>
      <c r="E340" s="14" t="s">
        <v>1477</v>
      </c>
      <c r="F340" s="12" t="s">
        <v>1478</v>
      </c>
      <c r="G340" s="9">
        <f ca="1">音调占用计算表!AA340</f>
        <v>24</v>
      </c>
      <c r="H340" s="9">
        <v>1</v>
      </c>
    </row>
    <row r="341" spans="1:8" ht="171" customHeight="1">
      <c r="A341" s="12" t="s">
        <v>1479</v>
      </c>
      <c r="B341" s="11" t="s">
        <v>1480</v>
      </c>
      <c r="C341" s="12" t="s">
        <v>1481</v>
      </c>
      <c r="D341" s="13"/>
      <c r="E341" s="13"/>
      <c r="F341" s="12" t="s">
        <v>1482</v>
      </c>
      <c r="G341" s="9">
        <f ca="1">音调占用计算表!AA341</f>
        <v>234</v>
      </c>
      <c r="H341" s="9">
        <v>1</v>
      </c>
    </row>
    <row r="342" spans="1:8" ht="171" customHeight="1">
      <c r="A342" s="12" t="s">
        <v>1483</v>
      </c>
      <c r="B342" s="11" t="s">
        <v>1484</v>
      </c>
      <c r="C342" s="12" t="s">
        <v>1485</v>
      </c>
      <c r="D342" s="13"/>
      <c r="E342" s="13"/>
      <c r="F342" s="12" t="s">
        <v>1486</v>
      </c>
      <c r="G342" s="9">
        <f ca="1">音调占用计算表!AA342</f>
        <v>12</v>
      </c>
      <c r="H342" s="9">
        <v>6</v>
      </c>
    </row>
    <row r="343" spans="1:8" ht="171" customHeight="1">
      <c r="A343" s="12" t="s">
        <v>1487</v>
      </c>
      <c r="B343" s="11" t="s">
        <v>1488</v>
      </c>
      <c r="C343" s="12" t="s">
        <v>1489</v>
      </c>
      <c r="D343" s="13"/>
      <c r="E343" s="14" t="s">
        <v>1490</v>
      </c>
      <c r="F343" s="12" t="s">
        <v>1491</v>
      </c>
      <c r="G343" s="9">
        <f ca="1">音调占用计算表!AA343</f>
        <v>1</v>
      </c>
      <c r="H343" s="9">
        <v>6</v>
      </c>
    </row>
    <row r="344" spans="1:8" ht="171" customHeight="1">
      <c r="A344" s="12" t="s">
        <v>1492</v>
      </c>
      <c r="B344" s="11" t="s">
        <v>1493</v>
      </c>
      <c r="C344" s="12" t="s">
        <v>1494</v>
      </c>
      <c r="D344" s="13"/>
      <c r="E344" s="13"/>
      <c r="F344" s="12" t="s">
        <v>1495</v>
      </c>
      <c r="G344" s="9">
        <f ca="1">音调占用计算表!AA344</f>
        <v>12</v>
      </c>
      <c r="H344" s="9">
        <v>6</v>
      </c>
    </row>
    <row r="345" spans="1:8" ht="171" customHeight="1">
      <c r="A345" s="12" t="s">
        <v>1496</v>
      </c>
      <c r="B345" s="11" t="s">
        <v>1497</v>
      </c>
      <c r="C345" s="12" t="s">
        <v>1498</v>
      </c>
      <c r="D345" s="13"/>
      <c r="E345" s="13"/>
      <c r="F345" s="12" t="s">
        <v>1499</v>
      </c>
      <c r="G345" s="9">
        <f ca="1">音调占用计算表!AA345</f>
        <v>24</v>
      </c>
      <c r="H345" s="9">
        <v>1</v>
      </c>
    </row>
    <row r="346" spans="1:8" ht="171" customHeight="1">
      <c r="A346" s="12" t="s">
        <v>1500</v>
      </c>
      <c r="B346" s="11" t="s">
        <v>1501</v>
      </c>
      <c r="C346" s="12" t="s">
        <v>1502</v>
      </c>
      <c r="D346" s="13"/>
      <c r="E346" s="13"/>
      <c r="F346" s="12" t="s">
        <v>1503</v>
      </c>
      <c r="G346" s="9">
        <f ca="1">音调占用计算表!AA346</f>
        <v>12</v>
      </c>
      <c r="H346" s="9">
        <v>6</v>
      </c>
    </row>
    <row r="347" spans="1:8" ht="171" customHeight="1">
      <c r="A347" s="12" t="s">
        <v>1504</v>
      </c>
      <c r="B347" s="11" t="s">
        <v>1505</v>
      </c>
      <c r="C347" s="12" t="s">
        <v>1506</v>
      </c>
      <c r="D347" s="13"/>
      <c r="E347" s="14" t="s">
        <v>1507</v>
      </c>
      <c r="F347" s="12" t="s">
        <v>1508</v>
      </c>
      <c r="G347" s="9">
        <f ca="1">音调占用计算表!AA347</f>
        <v>2</v>
      </c>
      <c r="H347" s="9">
        <v>6</v>
      </c>
    </row>
    <row r="348" spans="1:8" ht="171" customHeight="1">
      <c r="A348" s="12" t="s">
        <v>1509</v>
      </c>
      <c r="B348" s="11" t="s">
        <v>1510</v>
      </c>
      <c r="C348" s="12" t="s">
        <v>1511</v>
      </c>
      <c r="D348" s="13"/>
      <c r="E348" s="13"/>
      <c r="F348" s="12" t="s">
        <v>1512</v>
      </c>
      <c r="G348" s="9">
        <f ca="1">音调占用计算表!AA348</f>
        <v>12</v>
      </c>
      <c r="H348" s="9">
        <v>2</v>
      </c>
    </row>
    <row r="349" spans="1:8" ht="171" customHeight="1">
      <c r="A349" s="12" t="s">
        <v>1513</v>
      </c>
      <c r="B349" s="11" t="s">
        <v>1514</v>
      </c>
      <c r="C349" s="12" t="s">
        <v>1515</v>
      </c>
      <c r="D349" s="13"/>
      <c r="E349" s="13"/>
      <c r="F349" s="12" t="s">
        <v>1516</v>
      </c>
      <c r="G349" s="9">
        <f ca="1">音调占用计算表!AA349</f>
        <v>12</v>
      </c>
      <c r="H349" s="9">
        <v>1</v>
      </c>
    </row>
    <row r="350" spans="1:8" ht="171" customHeight="1">
      <c r="A350" s="12" t="s">
        <v>1517</v>
      </c>
      <c r="B350" s="11" t="s">
        <v>1518</v>
      </c>
      <c r="C350" s="12" t="s">
        <v>1519</v>
      </c>
      <c r="D350" s="13"/>
      <c r="E350" s="13"/>
      <c r="F350" s="12" t="s">
        <v>1520</v>
      </c>
      <c r="G350" s="9">
        <f ca="1">音调占用计算表!AA350</f>
        <v>12</v>
      </c>
      <c r="H350" s="9">
        <v>2</v>
      </c>
    </row>
    <row r="351" spans="1:8" ht="171" customHeight="1">
      <c r="A351" s="12" t="s">
        <v>1521</v>
      </c>
      <c r="B351" s="11" t="s">
        <v>1522</v>
      </c>
      <c r="C351" s="12" t="s">
        <v>1523</v>
      </c>
      <c r="D351" s="13"/>
      <c r="E351" s="13"/>
      <c r="F351" s="12" t="s">
        <v>1524</v>
      </c>
      <c r="G351" s="9">
        <f ca="1">音调占用计算表!AA351</f>
        <v>12</v>
      </c>
      <c r="H351" s="9">
        <v>1</v>
      </c>
    </row>
    <row r="352" spans="1:8" ht="171" customHeight="1">
      <c r="A352" s="12" t="s">
        <v>1525</v>
      </c>
      <c r="B352" s="11" t="s">
        <v>1526</v>
      </c>
      <c r="C352" s="12" t="s">
        <v>1527</v>
      </c>
      <c r="D352" s="13"/>
      <c r="E352" s="13"/>
      <c r="F352" s="12" t="s">
        <v>1528</v>
      </c>
      <c r="G352" s="9">
        <f ca="1">音调占用计算表!AA352</f>
        <v>12</v>
      </c>
      <c r="H352" s="9">
        <v>1</v>
      </c>
    </row>
    <row r="353" spans="1:8" ht="171" customHeight="1">
      <c r="A353" s="12" t="s">
        <v>1529</v>
      </c>
      <c r="B353" s="11" t="s">
        <v>1530</v>
      </c>
      <c r="C353" s="12" t="s">
        <v>1531</v>
      </c>
      <c r="D353" s="13"/>
      <c r="E353" s="13"/>
      <c r="F353" s="12" t="s">
        <v>1532</v>
      </c>
      <c r="G353" s="9">
        <f ca="1">音调占用计算表!AA353</f>
        <v>2</v>
      </c>
      <c r="H353" s="9">
        <v>1</v>
      </c>
    </row>
    <row r="354" spans="1:8" ht="171" customHeight="1">
      <c r="A354" s="12" t="s">
        <v>1533</v>
      </c>
      <c r="B354" s="11" t="s">
        <v>1534</v>
      </c>
      <c r="C354" s="12" t="s">
        <v>1535</v>
      </c>
      <c r="D354" s="13"/>
      <c r="E354" s="14" t="s">
        <v>1536</v>
      </c>
      <c r="F354" s="12" t="s">
        <v>1537</v>
      </c>
      <c r="G354" s="9">
        <f ca="1">音调占用计算表!AA354</f>
        <v>2</v>
      </c>
      <c r="H354" s="9">
        <v>3</v>
      </c>
    </row>
    <row r="355" spans="1:8" ht="171" customHeight="1">
      <c r="A355" s="12" t="s">
        <v>1538</v>
      </c>
      <c r="B355" s="11" t="s">
        <v>1539</v>
      </c>
      <c r="C355" s="12" t="s">
        <v>1540</v>
      </c>
      <c r="D355" s="13"/>
      <c r="E355" s="13"/>
      <c r="F355" s="12" t="s">
        <v>1541</v>
      </c>
      <c r="G355" s="9">
        <f ca="1">音调占用计算表!AA355</f>
        <v>2</v>
      </c>
      <c r="H355" s="9">
        <v>2</v>
      </c>
    </row>
    <row r="356" spans="1:8" ht="171" customHeight="1">
      <c r="A356" s="12" t="s">
        <v>1542</v>
      </c>
      <c r="B356" s="11" t="s">
        <v>1543</v>
      </c>
      <c r="C356" s="12" t="s">
        <v>1544</v>
      </c>
      <c r="D356" s="13"/>
      <c r="E356" s="14" t="s">
        <v>1545</v>
      </c>
      <c r="F356" s="12" t="s">
        <v>1546</v>
      </c>
      <c r="G356" s="9">
        <f ca="1">音调占用计算表!AA356</f>
        <v>4</v>
      </c>
      <c r="H356" s="9">
        <v>1</v>
      </c>
    </row>
    <row r="357" spans="1:8" ht="171" customHeight="1">
      <c r="A357" s="12" t="s">
        <v>1547</v>
      </c>
      <c r="B357" s="11" t="s">
        <v>1548</v>
      </c>
      <c r="C357" s="12" t="s">
        <v>1549</v>
      </c>
      <c r="D357" s="13"/>
      <c r="E357" s="13"/>
      <c r="F357" s="12" t="s">
        <v>1550</v>
      </c>
      <c r="G357" s="9">
        <f ca="1">音调占用计算表!AA357</f>
        <v>14</v>
      </c>
      <c r="H357" s="9">
        <v>3</v>
      </c>
    </row>
    <row r="358" spans="1:8" ht="171" customHeight="1">
      <c r="A358" s="12" t="s">
        <v>1551</v>
      </c>
      <c r="B358" s="11" t="s">
        <v>1552</v>
      </c>
      <c r="C358" s="12" t="s">
        <v>1553</v>
      </c>
      <c r="D358" s="13"/>
      <c r="E358" s="14" t="s">
        <v>1554</v>
      </c>
      <c r="F358" s="12" t="s">
        <v>1555</v>
      </c>
      <c r="G358" s="9">
        <f ca="1">音调占用计算表!AA358</f>
        <v>14</v>
      </c>
      <c r="H358" s="9">
        <v>6</v>
      </c>
    </row>
    <row r="359" spans="1:8" ht="171" customHeight="1">
      <c r="A359" s="12" t="s">
        <v>1556</v>
      </c>
      <c r="B359" s="11" t="s">
        <v>1557</v>
      </c>
      <c r="C359" s="12" t="s">
        <v>1558</v>
      </c>
      <c r="D359" s="13"/>
      <c r="E359" s="14" t="s">
        <v>1559</v>
      </c>
      <c r="F359" s="12" t="s">
        <v>1560</v>
      </c>
      <c r="G359" s="9">
        <f ca="1">音调占用计算表!AA359</f>
        <v>4</v>
      </c>
      <c r="H359" s="9">
        <v>1</v>
      </c>
    </row>
    <row r="360" spans="1:8" ht="171" customHeight="1">
      <c r="A360" s="12" t="s">
        <v>1561</v>
      </c>
      <c r="B360" s="11" t="s">
        <v>1562</v>
      </c>
      <c r="C360" s="12" t="s">
        <v>1563</v>
      </c>
      <c r="D360" s="13"/>
      <c r="E360" s="13"/>
      <c r="F360" s="12" t="s">
        <v>1564</v>
      </c>
      <c r="G360" s="9">
        <f ca="1">音调占用计算表!AA360</f>
        <v>23</v>
      </c>
      <c r="H360" s="9">
        <v>6</v>
      </c>
    </row>
    <row r="361" spans="1:8" ht="171" customHeight="1">
      <c r="A361" s="12" t="s">
        <v>1565</v>
      </c>
      <c r="B361" s="11" t="s">
        <v>1566</v>
      </c>
      <c r="C361" s="12" t="s">
        <v>1567</v>
      </c>
      <c r="D361" s="13"/>
      <c r="E361" s="14" t="s">
        <v>1568</v>
      </c>
      <c r="F361" s="12" t="s">
        <v>1569</v>
      </c>
      <c r="G361" s="9">
        <f ca="1">音调占用计算表!AA361</f>
        <v>13</v>
      </c>
      <c r="H361" s="9">
        <v>6</v>
      </c>
    </row>
    <row r="362" spans="1:8" ht="171" customHeight="1">
      <c r="A362" s="12" t="s">
        <v>1570</v>
      </c>
      <c r="B362" s="11" t="s">
        <v>1571</v>
      </c>
      <c r="C362" s="12" t="s">
        <v>1572</v>
      </c>
      <c r="D362" s="13"/>
      <c r="E362" s="13"/>
      <c r="F362" s="12" t="s">
        <v>1573</v>
      </c>
      <c r="G362" s="9">
        <f ca="1">音调占用计算表!AA362</f>
        <v>14</v>
      </c>
      <c r="H362" s="9">
        <v>2</v>
      </c>
    </row>
    <row r="363" spans="1:8" ht="171" customHeight="1">
      <c r="A363" s="12" t="s">
        <v>1574</v>
      </c>
      <c r="B363" s="11" t="s">
        <v>1575</v>
      </c>
      <c r="C363" s="12" t="s">
        <v>1576</v>
      </c>
      <c r="D363" s="13"/>
      <c r="E363" s="14" t="s">
        <v>1577</v>
      </c>
      <c r="F363" s="12" t="s">
        <v>1578</v>
      </c>
      <c r="G363" s="9">
        <f ca="1">音调占用计算表!AA363</f>
        <v>14</v>
      </c>
      <c r="H363" s="9">
        <v>6</v>
      </c>
    </row>
    <row r="364" spans="1:8" ht="171" customHeight="1">
      <c r="A364" s="12" t="s">
        <v>1579</v>
      </c>
      <c r="B364" s="11" t="s">
        <v>1580</v>
      </c>
      <c r="C364" s="12" t="s">
        <v>1581</v>
      </c>
      <c r="D364" s="13"/>
      <c r="E364" s="13"/>
      <c r="F364" s="12" t="s">
        <v>1582</v>
      </c>
      <c r="G364" s="9">
        <f ca="1">音调占用计算表!AA364</f>
        <v>14</v>
      </c>
      <c r="H364" s="9">
        <v>6</v>
      </c>
    </row>
    <row r="365" spans="1:8" ht="171" customHeight="1">
      <c r="A365" s="12" t="s">
        <v>1583</v>
      </c>
      <c r="B365" s="11" t="s">
        <v>1584</v>
      </c>
      <c r="C365" s="12" t="s">
        <v>1585</v>
      </c>
      <c r="D365" s="13"/>
      <c r="E365" s="13"/>
      <c r="F365" s="12" t="s">
        <v>1586</v>
      </c>
      <c r="G365" s="9">
        <f ca="1">音调占用计算表!AA365</f>
        <v>24</v>
      </c>
      <c r="H365" s="9">
        <v>6</v>
      </c>
    </row>
    <row r="366" spans="1:8" ht="171" customHeight="1">
      <c r="A366" s="12" t="s">
        <v>1587</v>
      </c>
      <c r="B366" s="11" t="s">
        <v>1588</v>
      </c>
      <c r="C366" s="12" t="s">
        <v>1589</v>
      </c>
      <c r="D366" s="13"/>
      <c r="E366" s="13"/>
      <c r="F366" s="12" t="s">
        <v>1590</v>
      </c>
      <c r="G366" s="9">
        <f ca="1">音调占用计算表!AA366</f>
        <v>23</v>
      </c>
      <c r="H366" s="9">
        <v>2</v>
      </c>
    </row>
    <row r="367" spans="1:8" ht="171" customHeight="1">
      <c r="A367" s="12" t="s">
        <v>1591</v>
      </c>
      <c r="B367" s="11" t="s">
        <v>1592</v>
      </c>
      <c r="C367" s="12" t="s">
        <v>1593</v>
      </c>
      <c r="D367" s="13"/>
      <c r="E367" s="14" t="s">
        <v>1594</v>
      </c>
      <c r="F367" s="12" t="s">
        <v>1595</v>
      </c>
      <c r="G367" s="9">
        <f ca="1">音调占用计算表!AA367</f>
        <v>14</v>
      </c>
      <c r="H367" s="9">
        <v>6</v>
      </c>
    </row>
    <row r="368" spans="1:8" ht="171" customHeight="1">
      <c r="A368" s="12" t="s">
        <v>1596</v>
      </c>
      <c r="B368" s="11" t="s">
        <v>1597</v>
      </c>
      <c r="C368" s="12" t="s">
        <v>1598</v>
      </c>
      <c r="D368" s="13"/>
      <c r="E368" s="13"/>
      <c r="F368" s="12" t="s">
        <v>1599</v>
      </c>
      <c r="G368" s="9">
        <f ca="1">音调占用计算表!AA368</f>
        <v>13</v>
      </c>
      <c r="H368" s="9">
        <v>1</v>
      </c>
    </row>
    <row r="369" spans="1:8" ht="171" customHeight="1">
      <c r="A369" s="12" t="s">
        <v>1600</v>
      </c>
      <c r="B369" s="11" t="s">
        <v>1601</v>
      </c>
      <c r="C369" s="12" t="s">
        <v>1602</v>
      </c>
      <c r="D369" s="13"/>
      <c r="E369" s="13"/>
      <c r="F369" s="12" t="s">
        <v>1603</v>
      </c>
      <c r="G369" s="9">
        <f ca="1">音调占用计算表!AA369</f>
        <v>14</v>
      </c>
      <c r="H369" s="9">
        <v>2</v>
      </c>
    </row>
    <row r="370" spans="1:8" ht="171" customHeight="1">
      <c r="A370" s="12" t="s">
        <v>1604</v>
      </c>
      <c r="B370" s="11" t="s">
        <v>1605</v>
      </c>
      <c r="C370" s="12" t="s">
        <v>1606</v>
      </c>
      <c r="D370" s="13"/>
      <c r="E370" s="13"/>
      <c r="F370" s="12" t="s">
        <v>1607</v>
      </c>
      <c r="G370" s="9">
        <f ca="1">音调占用计算表!AA370</f>
        <v>23</v>
      </c>
      <c r="H370" s="9">
        <v>6</v>
      </c>
    </row>
    <row r="371" spans="1:8" ht="171" customHeight="1">
      <c r="A371" s="12" t="s">
        <v>1608</v>
      </c>
      <c r="B371" s="11" t="s">
        <v>1609</v>
      </c>
      <c r="C371" s="12" t="s">
        <v>1610</v>
      </c>
      <c r="D371" s="13"/>
      <c r="E371" s="13"/>
      <c r="F371" s="12" t="s">
        <v>1611</v>
      </c>
      <c r="G371" s="9">
        <f ca="1">音调占用计算表!AA371</f>
        <v>1</v>
      </c>
      <c r="H371" s="9">
        <v>1</v>
      </c>
    </row>
    <row r="372" spans="1:8" ht="171" customHeight="1">
      <c r="A372" s="12" t="s">
        <v>1612</v>
      </c>
      <c r="B372" s="11" t="s">
        <v>1613</v>
      </c>
      <c r="C372" s="12" t="s">
        <v>1614</v>
      </c>
      <c r="D372" s="13"/>
      <c r="E372" s="13"/>
      <c r="F372" s="12" t="s">
        <v>1615</v>
      </c>
      <c r="G372" s="9">
        <f ca="1">音调占用计算表!AA372</f>
        <v>14</v>
      </c>
      <c r="H372" s="9">
        <v>3</v>
      </c>
    </row>
    <row r="373" spans="1:8" ht="171" customHeight="1">
      <c r="A373" s="12" t="s">
        <v>1616</v>
      </c>
      <c r="B373" s="11" t="s">
        <v>1617</v>
      </c>
      <c r="C373" s="12" t="s">
        <v>1618</v>
      </c>
      <c r="D373" s="13"/>
      <c r="E373" s="13"/>
      <c r="F373" s="12" t="s">
        <v>1619</v>
      </c>
      <c r="G373" s="9">
        <f ca="1">音调占用计算表!AA373</f>
        <v>4</v>
      </c>
      <c r="H373" s="9">
        <v>5</v>
      </c>
    </row>
    <row r="374" spans="1:8" ht="171" customHeight="1">
      <c r="A374" s="12" t="s">
        <v>1620</v>
      </c>
      <c r="B374" s="11" t="s">
        <v>1621</v>
      </c>
      <c r="C374" s="12" t="s">
        <v>1622</v>
      </c>
      <c r="D374" s="13"/>
      <c r="E374" s="13"/>
      <c r="F374" s="12" t="s">
        <v>1623</v>
      </c>
      <c r="G374" s="9">
        <f ca="1">音调占用计算表!AA374</f>
        <v>23</v>
      </c>
      <c r="H374" s="9">
        <v>6</v>
      </c>
    </row>
    <row r="375" spans="1:8" ht="171" customHeight="1">
      <c r="A375" s="12" t="s">
        <v>1624</v>
      </c>
      <c r="B375" s="11" t="s">
        <v>1625</v>
      </c>
      <c r="C375" s="12" t="s">
        <v>1626</v>
      </c>
      <c r="D375" s="13"/>
      <c r="E375" s="13"/>
      <c r="F375" s="12" t="s">
        <v>1627</v>
      </c>
      <c r="G375" s="9">
        <f ca="1">音调占用计算表!AA375</f>
        <v>24</v>
      </c>
      <c r="H375" s="9">
        <v>2</v>
      </c>
    </row>
    <row r="376" spans="1:8" ht="171" customHeight="1">
      <c r="A376" s="12" t="s">
        <v>1628</v>
      </c>
      <c r="B376" s="11" t="s">
        <v>1629</v>
      </c>
      <c r="C376" s="12" t="s">
        <v>1630</v>
      </c>
      <c r="D376" s="13"/>
      <c r="E376" s="14" t="s">
        <v>1631</v>
      </c>
      <c r="F376" s="12" t="s">
        <v>1632</v>
      </c>
      <c r="G376" s="9">
        <f ca="1">音调占用计算表!AA376</f>
        <v>14</v>
      </c>
      <c r="H376" s="9">
        <v>1</v>
      </c>
    </row>
    <row r="377" spans="1:8" ht="171" customHeight="1">
      <c r="A377" s="12" t="s">
        <v>1633</v>
      </c>
      <c r="B377" s="11" t="s">
        <v>1634</v>
      </c>
      <c r="C377" s="12" t="s">
        <v>1635</v>
      </c>
      <c r="D377" s="13"/>
      <c r="E377" s="13"/>
      <c r="F377" s="12" t="s">
        <v>1636</v>
      </c>
      <c r="G377" s="9">
        <f ca="1">音调占用计算表!AA377</f>
        <v>14</v>
      </c>
      <c r="H377" s="9">
        <v>3</v>
      </c>
    </row>
    <row r="378" spans="1:8" ht="171" customHeight="1">
      <c r="A378" s="12" t="s">
        <v>1637</v>
      </c>
      <c r="B378" s="11" t="s">
        <v>1638</v>
      </c>
      <c r="C378" s="12" t="s">
        <v>1639</v>
      </c>
      <c r="D378" s="13"/>
      <c r="E378" s="13"/>
      <c r="F378" s="12" t="s">
        <v>1640</v>
      </c>
      <c r="G378" s="9">
        <f ca="1">音调占用计算表!AA378</f>
        <v>3</v>
      </c>
      <c r="H378" s="9">
        <v>6</v>
      </c>
    </row>
    <row r="379" spans="1:8" ht="171" customHeight="1">
      <c r="A379" s="12" t="s">
        <v>1641</v>
      </c>
      <c r="B379" s="11" t="s">
        <v>1642</v>
      </c>
      <c r="C379" s="12" t="s">
        <v>1643</v>
      </c>
      <c r="D379" s="13"/>
      <c r="E379" s="13"/>
      <c r="F379" s="12" t="s">
        <v>1644</v>
      </c>
      <c r="G379" s="9">
        <f ca="1">音调占用计算表!AA379</f>
        <v>4</v>
      </c>
      <c r="H379" s="9">
        <v>4</v>
      </c>
    </row>
    <row r="380" spans="1:8" ht="171" customHeight="1">
      <c r="A380" s="12" t="s">
        <v>1645</v>
      </c>
      <c r="B380" s="11" t="s">
        <v>1646</v>
      </c>
      <c r="C380" s="12" t="s">
        <v>1647</v>
      </c>
      <c r="D380" s="13"/>
      <c r="E380" s="13"/>
      <c r="F380" s="12" t="s">
        <v>1648</v>
      </c>
      <c r="G380" s="9">
        <f ca="1">音调占用计算表!AA380</f>
        <v>2</v>
      </c>
      <c r="H380" s="9">
        <v>1</v>
      </c>
    </row>
    <row r="381" spans="1:8" ht="171" customHeight="1">
      <c r="A381" s="12" t="s">
        <v>1649</v>
      </c>
      <c r="B381" s="11" t="s">
        <v>1650</v>
      </c>
      <c r="C381" s="12" t="s">
        <v>1651</v>
      </c>
      <c r="D381" s="13"/>
      <c r="E381" s="13"/>
      <c r="F381" s="12" t="s">
        <v>1652</v>
      </c>
      <c r="G381" s="9">
        <f ca="1">音调占用计算表!AA381</f>
        <v>14</v>
      </c>
      <c r="H381" s="9">
        <v>1</v>
      </c>
    </row>
    <row r="382" spans="1:8" ht="171" customHeight="1">
      <c r="A382" s="12" t="s">
        <v>1653</v>
      </c>
      <c r="B382" s="11" t="s">
        <v>1654</v>
      </c>
      <c r="C382" s="12" t="s">
        <v>1655</v>
      </c>
      <c r="D382" s="13"/>
      <c r="E382" s="13"/>
      <c r="F382" s="12" t="s">
        <v>1656</v>
      </c>
      <c r="G382" s="9">
        <f ca="1">音调占用计算表!AA382</f>
        <v>14</v>
      </c>
      <c r="H382" s="9">
        <v>1</v>
      </c>
    </row>
    <row r="383" spans="1:8" ht="171" customHeight="1">
      <c r="A383" s="12" t="s">
        <v>1657</v>
      </c>
      <c r="B383" s="11" t="s">
        <v>1658</v>
      </c>
      <c r="C383" s="12" t="s">
        <v>1659</v>
      </c>
      <c r="D383" s="13"/>
      <c r="E383" s="13"/>
      <c r="F383" s="12" t="s">
        <v>1660</v>
      </c>
      <c r="G383" s="9">
        <f ca="1">音调占用计算表!AA383</f>
        <v>14</v>
      </c>
      <c r="H383" s="9">
        <v>1</v>
      </c>
    </row>
    <row r="384" spans="1:8" ht="171" customHeight="1">
      <c r="A384" s="12" t="s">
        <v>1661</v>
      </c>
      <c r="B384" s="11" t="s">
        <v>1662</v>
      </c>
      <c r="C384" s="12" t="s">
        <v>1663</v>
      </c>
      <c r="D384" s="13"/>
      <c r="E384" s="13"/>
      <c r="F384" s="12" t="s">
        <v>1664</v>
      </c>
      <c r="G384" s="9">
        <f ca="1">音调占用计算表!AA384</f>
        <v>1</v>
      </c>
      <c r="H384" s="9">
        <v>1</v>
      </c>
    </row>
    <row r="385" spans="1:8" ht="171" customHeight="1">
      <c r="A385" s="12" t="s">
        <v>1665</v>
      </c>
      <c r="B385" s="11" t="s">
        <v>1666</v>
      </c>
      <c r="C385" s="12" t="s">
        <v>1667</v>
      </c>
      <c r="D385" s="13"/>
      <c r="E385" s="13"/>
      <c r="F385" s="12" t="s">
        <v>1668</v>
      </c>
      <c r="G385" s="9">
        <f ca="1">音调占用计算表!AA385</f>
        <v>12</v>
      </c>
      <c r="H385" s="9">
        <v>3</v>
      </c>
    </row>
    <row r="386" spans="1:8" ht="171" customHeight="1">
      <c r="A386" s="12" t="s">
        <v>1669</v>
      </c>
      <c r="B386" s="11" t="s">
        <v>1670</v>
      </c>
      <c r="C386" s="12" t="s">
        <v>1671</v>
      </c>
      <c r="D386" s="13"/>
      <c r="E386" s="14" t="s">
        <v>1672</v>
      </c>
      <c r="F386" s="12" t="s">
        <v>1673</v>
      </c>
      <c r="G386" s="9">
        <f ca="1">音调占用计算表!AA386</f>
        <v>2</v>
      </c>
      <c r="H386" s="9">
        <v>6</v>
      </c>
    </row>
    <row r="387" spans="1:8" ht="171" customHeight="1">
      <c r="A387" s="12" t="s">
        <v>1674</v>
      </c>
      <c r="B387" s="11" t="s">
        <v>1675</v>
      </c>
      <c r="C387" s="12" t="s">
        <v>1676</v>
      </c>
      <c r="D387" s="13"/>
      <c r="E387" s="13"/>
      <c r="F387" s="12" t="s">
        <v>1677</v>
      </c>
      <c r="G387" s="9">
        <f ca="1">音调占用计算表!AA387</f>
        <v>14</v>
      </c>
      <c r="H387" s="9">
        <v>5</v>
      </c>
    </row>
    <row r="388" spans="1:8" ht="171" customHeight="1">
      <c r="A388" s="12" t="s">
        <v>1678</v>
      </c>
      <c r="B388" s="11" t="s">
        <v>1679</v>
      </c>
      <c r="C388" s="12" t="s">
        <v>1680</v>
      </c>
      <c r="D388" s="13"/>
      <c r="E388" s="14" t="s">
        <v>1681</v>
      </c>
      <c r="F388" s="12" t="s">
        <v>1682</v>
      </c>
      <c r="G388" s="9">
        <f ca="1">音调占用计算表!AA388</f>
        <v>3</v>
      </c>
      <c r="H388" s="9">
        <v>5</v>
      </c>
    </row>
    <row r="389" spans="1:8" ht="171" customHeight="1">
      <c r="A389" s="12" t="s">
        <v>1683</v>
      </c>
      <c r="B389" s="11" t="s">
        <v>1684</v>
      </c>
      <c r="C389" s="12" t="s">
        <v>1685</v>
      </c>
      <c r="D389" s="13"/>
      <c r="E389" s="14" t="s">
        <v>1686</v>
      </c>
      <c r="F389" s="12" t="s">
        <v>1687</v>
      </c>
      <c r="G389" s="9">
        <f ca="1">音调占用计算表!AA389</f>
        <v>1</v>
      </c>
      <c r="H389" s="9">
        <v>1</v>
      </c>
    </row>
    <row r="390" spans="1:8" ht="171" customHeight="1">
      <c r="A390" s="12" t="s">
        <v>1688</v>
      </c>
      <c r="B390" s="11" t="s">
        <v>1689</v>
      </c>
      <c r="C390" s="12" t="s">
        <v>1690</v>
      </c>
      <c r="D390" s="13"/>
      <c r="E390" s="13"/>
      <c r="F390" s="12" t="s">
        <v>1691</v>
      </c>
      <c r="G390" s="9">
        <f ca="1">音调占用计算表!AA390</f>
        <v>14</v>
      </c>
      <c r="H390" s="9">
        <v>1</v>
      </c>
    </row>
    <row r="391" spans="1:8" ht="171" customHeight="1">
      <c r="A391" s="12" t="s">
        <v>1692</v>
      </c>
      <c r="B391" s="11" t="s">
        <v>1693</v>
      </c>
      <c r="C391" s="12" t="s">
        <v>1694</v>
      </c>
      <c r="D391" s="13"/>
      <c r="E391" s="13"/>
      <c r="F391" s="12" t="s">
        <v>1695</v>
      </c>
      <c r="G391" s="9">
        <f ca="1">音调占用计算表!AA391</f>
        <v>1</v>
      </c>
      <c r="H391" s="9">
        <v>5</v>
      </c>
    </row>
    <row r="392" spans="1:8" ht="171" customHeight="1">
      <c r="A392" s="12" t="s">
        <v>1696</v>
      </c>
      <c r="B392" s="11" t="s">
        <v>1697</v>
      </c>
      <c r="C392" s="12" t="s">
        <v>1698</v>
      </c>
      <c r="D392" s="13"/>
      <c r="E392" s="14" t="s">
        <v>1699</v>
      </c>
      <c r="F392" s="12" t="s">
        <v>1700</v>
      </c>
      <c r="G392" s="9">
        <f ca="1">音调占用计算表!AA392</f>
        <v>14</v>
      </c>
      <c r="H392" s="9">
        <v>6</v>
      </c>
    </row>
    <row r="393" spans="1:8" ht="171" customHeight="1">
      <c r="A393" s="12" t="s">
        <v>1701</v>
      </c>
      <c r="B393" s="11" t="s">
        <v>1702</v>
      </c>
      <c r="C393" s="12" t="s">
        <v>1703</v>
      </c>
      <c r="D393" s="13"/>
      <c r="E393" s="13"/>
      <c r="F393" s="12" t="s">
        <v>1704</v>
      </c>
      <c r="G393" s="9">
        <f ca="1">音调占用计算表!AA393</f>
        <v>14</v>
      </c>
      <c r="H393" s="9">
        <v>5</v>
      </c>
    </row>
    <row r="394" spans="1:8" ht="171" customHeight="1">
      <c r="A394" s="12" t="s">
        <v>1705</v>
      </c>
      <c r="B394" s="11" t="s">
        <v>1706</v>
      </c>
      <c r="C394" s="12" t="s">
        <v>1707</v>
      </c>
      <c r="D394" s="13"/>
      <c r="E394" s="13"/>
      <c r="F394" s="12" t="s">
        <v>1708</v>
      </c>
      <c r="G394" s="9">
        <f ca="1">音调占用计算表!AA394</f>
        <v>14</v>
      </c>
      <c r="H394" s="9">
        <v>1</v>
      </c>
    </row>
    <row r="395" spans="1:8" ht="171" customHeight="1">
      <c r="A395" s="12" t="s">
        <v>1709</v>
      </c>
      <c r="B395" s="11" t="s">
        <v>1710</v>
      </c>
      <c r="C395" s="12" t="s">
        <v>1711</v>
      </c>
      <c r="D395" s="13"/>
      <c r="E395" s="13"/>
      <c r="F395" s="12" t="s">
        <v>1712</v>
      </c>
      <c r="G395" s="9">
        <f ca="1">音调占用计算表!AA395</f>
        <v>1</v>
      </c>
      <c r="H395" s="9">
        <v>6</v>
      </c>
    </row>
    <row r="396" spans="1:8" ht="171" customHeight="1">
      <c r="A396" s="12" t="s">
        <v>1713</v>
      </c>
      <c r="B396" s="11" t="s">
        <v>1714</v>
      </c>
      <c r="C396" s="12" t="s">
        <v>1715</v>
      </c>
      <c r="D396" s="13"/>
      <c r="E396" s="13"/>
      <c r="F396" s="12" t="s">
        <v>1716</v>
      </c>
      <c r="G396" s="9">
        <f ca="1">音调占用计算表!AA396</f>
        <v>14</v>
      </c>
      <c r="H396" s="9">
        <v>2</v>
      </c>
    </row>
    <row r="397" spans="1:8" ht="171" customHeight="1">
      <c r="A397" s="12" t="s">
        <v>1717</v>
      </c>
      <c r="B397" s="11" t="s">
        <v>1718</v>
      </c>
      <c r="C397" s="12" t="s">
        <v>1719</v>
      </c>
      <c r="D397" s="13"/>
      <c r="E397" s="13"/>
      <c r="F397" s="12" t="s">
        <v>1720</v>
      </c>
      <c r="G397" s="9">
        <f ca="1">音调占用计算表!AA397</f>
        <v>1</v>
      </c>
      <c r="H397" s="9">
        <v>1</v>
      </c>
    </row>
    <row r="398" spans="1:8" ht="171" customHeight="1">
      <c r="A398" s="12" t="s">
        <v>1721</v>
      </c>
      <c r="B398" s="11" t="s">
        <v>1722</v>
      </c>
      <c r="C398" s="12" t="s">
        <v>1723</v>
      </c>
      <c r="D398" s="13"/>
      <c r="E398" s="13"/>
      <c r="F398" s="12" t="s">
        <v>1724</v>
      </c>
      <c r="G398" s="9">
        <f ca="1">音调占用计算表!AA398</f>
        <v>3</v>
      </c>
      <c r="H398" s="9">
        <v>6</v>
      </c>
    </row>
    <row r="399" spans="1:8" ht="171" customHeight="1">
      <c r="A399" s="12" t="s">
        <v>1725</v>
      </c>
      <c r="B399" s="11" t="s">
        <v>1726</v>
      </c>
      <c r="C399" s="12" t="s">
        <v>1727</v>
      </c>
      <c r="D399" s="13"/>
      <c r="E399" s="13"/>
      <c r="F399" s="12" t="s">
        <v>1728</v>
      </c>
      <c r="G399" s="9">
        <f ca="1">音调占用计算表!AA399</f>
        <v>2</v>
      </c>
      <c r="H399" s="9">
        <v>6</v>
      </c>
    </row>
    <row r="400" spans="1:8" ht="171" customHeight="1">
      <c r="A400" s="12" t="s">
        <v>1729</v>
      </c>
      <c r="B400" s="11" t="s">
        <v>1730</v>
      </c>
      <c r="C400" s="12" t="s">
        <v>1731</v>
      </c>
      <c r="D400" s="13"/>
      <c r="E400" s="13"/>
      <c r="F400" s="12" t="s">
        <v>1732</v>
      </c>
      <c r="G400" s="9">
        <f ca="1">音调占用计算表!AA400</f>
        <v>24</v>
      </c>
      <c r="H400" s="9">
        <v>1</v>
      </c>
    </row>
    <row r="401" spans="1:8" ht="171" customHeight="1">
      <c r="A401" s="12" t="s">
        <v>1733</v>
      </c>
      <c r="B401" s="11" t="s">
        <v>1734</v>
      </c>
      <c r="C401" s="12" t="s">
        <v>1735</v>
      </c>
      <c r="D401" s="13"/>
      <c r="E401" s="13"/>
      <c r="F401" s="12" t="s">
        <v>1736</v>
      </c>
      <c r="G401" s="9">
        <f ca="1">音调占用计算表!AA401</f>
        <v>24</v>
      </c>
      <c r="H401" s="9">
        <v>2</v>
      </c>
    </row>
    <row r="402" spans="1:8" ht="171" customHeight="1">
      <c r="A402" s="12" t="s">
        <v>1737</v>
      </c>
      <c r="B402" s="11" t="s">
        <v>1738</v>
      </c>
      <c r="C402" s="12" t="s">
        <v>1739</v>
      </c>
      <c r="D402" s="13"/>
      <c r="E402" s="13"/>
      <c r="F402" s="12" t="s">
        <v>1740</v>
      </c>
      <c r="G402" s="9">
        <f ca="1">音调占用计算表!AA402</f>
        <v>1</v>
      </c>
      <c r="H402" s="9">
        <v>2</v>
      </c>
    </row>
    <row r="403" spans="1:8" ht="171" customHeight="1">
      <c r="A403" s="12" t="s">
        <v>1741</v>
      </c>
      <c r="B403" s="11" t="s">
        <v>1742</v>
      </c>
      <c r="C403" s="12" t="s">
        <v>1743</v>
      </c>
      <c r="D403" s="13"/>
      <c r="E403" s="13"/>
      <c r="F403" s="12" t="s">
        <v>1744</v>
      </c>
      <c r="G403" s="9">
        <f ca="1">音调占用计算表!AA403</f>
        <v>2</v>
      </c>
      <c r="H403" s="9">
        <v>6</v>
      </c>
    </row>
    <row r="404" spans="1:8" ht="171" customHeight="1">
      <c r="A404" s="12" t="s">
        <v>1745</v>
      </c>
      <c r="B404" s="11" t="s">
        <v>1746</v>
      </c>
      <c r="C404" s="12" t="s">
        <v>1747</v>
      </c>
      <c r="D404" s="13"/>
      <c r="E404" s="13"/>
      <c r="F404" s="12" t="s">
        <v>1748</v>
      </c>
      <c r="G404" s="9">
        <f ca="1">音调占用计算表!AA404</f>
        <v>3</v>
      </c>
      <c r="H404" s="9">
        <v>1</v>
      </c>
    </row>
    <row r="405" spans="1:8" ht="171" customHeight="1">
      <c r="A405" s="12" t="s">
        <v>1749</v>
      </c>
      <c r="B405" s="11" t="s">
        <v>1750</v>
      </c>
      <c r="C405" s="12" t="s">
        <v>1751</v>
      </c>
      <c r="D405" s="13"/>
      <c r="E405" s="13"/>
      <c r="F405" s="12" t="s">
        <v>1752</v>
      </c>
      <c r="G405" s="9">
        <f ca="1">音调占用计算表!AA405</f>
        <v>12</v>
      </c>
      <c r="H405" s="9">
        <v>3</v>
      </c>
    </row>
    <row r="406" spans="1:8" ht="171" customHeight="1">
      <c r="A406" s="12" t="s">
        <v>1753</v>
      </c>
      <c r="B406" s="11" t="s">
        <v>1754</v>
      </c>
      <c r="C406" s="12" t="s">
        <v>1755</v>
      </c>
      <c r="D406" s="13"/>
      <c r="E406" s="13"/>
      <c r="F406" s="12" t="s">
        <v>1756</v>
      </c>
      <c r="G406" s="9">
        <f ca="1">音调占用计算表!AA406</f>
        <v>4</v>
      </c>
      <c r="H406" s="9">
        <v>3</v>
      </c>
    </row>
    <row r="407" spans="1:8" ht="171" customHeight="1">
      <c r="A407" s="12" t="s">
        <v>1757</v>
      </c>
      <c r="B407" s="11" t="s">
        <v>1758</v>
      </c>
      <c r="C407" s="12" t="s">
        <v>1759</v>
      </c>
      <c r="D407" s="13"/>
      <c r="E407" s="13"/>
      <c r="F407" s="12" t="s">
        <v>1760</v>
      </c>
      <c r="G407" s="9">
        <f ca="1">音调占用计算表!AA407</f>
        <v>23</v>
      </c>
      <c r="H407" s="9">
        <v>2</v>
      </c>
    </row>
    <row r="408" spans="1:8" ht="171" customHeight="1">
      <c r="A408" s="12" t="s">
        <v>1761</v>
      </c>
      <c r="B408" s="11" t="s">
        <v>1762</v>
      </c>
      <c r="C408" s="12" t="s">
        <v>1763</v>
      </c>
      <c r="D408" s="13"/>
      <c r="E408" s="13"/>
      <c r="F408" s="12" t="s">
        <v>1764</v>
      </c>
      <c r="G408" s="9">
        <f ca="1">音调占用计算表!AA408</f>
        <v>4</v>
      </c>
      <c r="H408" s="9">
        <v>1</v>
      </c>
    </row>
    <row r="409" spans="1:8" ht="171" customHeight="1">
      <c r="A409" s="12" t="s">
        <v>1765</v>
      </c>
      <c r="B409" s="11" t="s">
        <v>1766</v>
      </c>
      <c r="C409" s="12" t="s">
        <v>1767</v>
      </c>
      <c r="D409" s="13"/>
      <c r="E409" s="13"/>
      <c r="F409" s="12" t="s">
        <v>1768</v>
      </c>
      <c r="G409" s="9">
        <f ca="1">音调占用计算表!AA409</f>
        <v>12</v>
      </c>
      <c r="H409" s="9">
        <v>1</v>
      </c>
    </row>
    <row r="410" spans="1:8" ht="171" customHeight="1">
      <c r="A410" s="12" t="s">
        <v>1769</v>
      </c>
      <c r="B410" s="11" t="s">
        <v>1770</v>
      </c>
      <c r="C410" s="12" t="s">
        <v>1771</v>
      </c>
      <c r="D410" s="13"/>
      <c r="E410" s="13"/>
      <c r="F410" s="12" t="s">
        <v>1772</v>
      </c>
      <c r="G410" s="9">
        <f ca="1">音调占用计算表!AA410</f>
        <v>12</v>
      </c>
      <c r="H410" s="9">
        <v>1</v>
      </c>
    </row>
    <row r="411" spans="1:8" ht="171" customHeight="1">
      <c r="A411" s="12" t="s">
        <v>1773</v>
      </c>
      <c r="B411" s="11" t="s">
        <v>1774</v>
      </c>
      <c r="C411" s="12" t="s">
        <v>1775</v>
      </c>
      <c r="D411" s="13"/>
      <c r="E411" s="13"/>
      <c r="F411" s="12" t="s">
        <v>1776</v>
      </c>
      <c r="G411" s="9">
        <f ca="1">音调占用计算表!AA411</f>
        <v>124</v>
      </c>
      <c r="H411" s="9">
        <v>3</v>
      </c>
    </row>
    <row r="412" spans="1:8" ht="171" customHeight="1">
      <c r="A412" s="12" t="s">
        <v>1777</v>
      </c>
      <c r="B412" s="11" t="s">
        <v>1778</v>
      </c>
      <c r="C412" s="12" t="s">
        <v>1779</v>
      </c>
      <c r="D412" s="13"/>
      <c r="E412" s="13"/>
      <c r="F412" s="12" t="s">
        <v>1780</v>
      </c>
      <c r="G412" s="9">
        <f ca="1">音调占用计算表!AA412</f>
        <v>12</v>
      </c>
      <c r="H412" s="9">
        <v>6</v>
      </c>
    </row>
    <row r="413" spans="1:8" ht="171" customHeight="1">
      <c r="A413" s="12" t="s">
        <v>1781</v>
      </c>
      <c r="B413" s="11" t="s">
        <v>1782</v>
      </c>
      <c r="C413" s="12" t="s">
        <v>1783</v>
      </c>
      <c r="D413" s="13"/>
      <c r="E413" s="13"/>
      <c r="F413" s="12" t="s">
        <v>1784</v>
      </c>
      <c r="G413" s="9">
        <f ca="1">音调占用计算表!AA413</f>
        <v>124</v>
      </c>
      <c r="H413" s="9">
        <v>1</v>
      </c>
    </row>
    <row r="414" spans="1:8" ht="171" customHeight="1">
      <c r="A414" s="12" t="s">
        <v>1785</v>
      </c>
      <c r="B414" s="11" t="s">
        <v>1786</v>
      </c>
      <c r="C414" s="12" t="s">
        <v>1787</v>
      </c>
      <c r="D414" s="13"/>
      <c r="E414" s="13"/>
      <c r="F414" s="12" t="s">
        <v>1788</v>
      </c>
      <c r="G414" s="9">
        <f ca="1">音调占用计算表!AA414</f>
        <v>23</v>
      </c>
      <c r="H414" s="9">
        <v>6</v>
      </c>
    </row>
    <row r="415" spans="1:8" ht="171" customHeight="1">
      <c r="A415" s="12" t="s">
        <v>1789</v>
      </c>
      <c r="B415" s="11" t="s">
        <v>1790</v>
      </c>
      <c r="C415" s="12" t="s">
        <v>1791</v>
      </c>
      <c r="D415" s="13"/>
      <c r="E415" s="13"/>
      <c r="F415" s="12" t="s">
        <v>1792</v>
      </c>
      <c r="G415" s="9">
        <f ca="1">音调占用计算表!AA415</f>
        <v>2</v>
      </c>
      <c r="H415" s="9">
        <v>1</v>
      </c>
    </row>
    <row r="416" spans="1:8" ht="171" customHeight="1">
      <c r="A416" s="12" t="s">
        <v>1793</v>
      </c>
      <c r="B416" s="11" t="s">
        <v>1794</v>
      </c>
      <c r="C416" s="12" t="s">
        <v>1795</v>
      </c>
      <c r="D416" s="13"/>
      <c r="E416" s="13"/>
      <c r="F416" s="12" t="s">
        <v>1796</v>
      </c>
      <c r="G416" s="9">
        <f ca="1">音调占用计算表!AA416</f>
        <v>24</v>
      </c>
      <c r="H416" s="9">
        <v>1</v>
      </c>
    </row>
    <row r="417" spans="1:8" ht="171" customHeight="1">
      <c r="A417" s="12" t="s">
        <v>1797</v>
      </c>
      <c r="B417" s="11" t="s">
        <v>1798</v>
      </c>
      <c r="C417" s="12" t="s">
        <v>1799</v>
      </c>
      <c r="D417" s="13"/>
      <c r="E417" s="14" t="s">
        <v>1800</v>
      </c>
      <c r="F417" s="12" t="s">
        <v>1801</v>
      </c>
      <c r="G417" s="9">
        <f ca="1">音调占用计算表!AA417</f>
        <v>2</v>
      </c>
      <c r="H417" s="9">
        <v>6</v>
      </c>
    </row>
    <row r="418" spans="1:8" ht="171" customHeight="1">
      <c r="A418" s="12" t="s">
        <v>1802</v>
      </c>
      <c r="B418" s="11" t="s">
        <v>1803</v>
      </c>
      <c r="C418" s="12" t="s">
        <v>1804</v>
      </c>
      <c r="D418" s="13"/>
      <c r="E418" s="14" t="s">
        <v>1805</v>
      </c>
      <c r="F418" s="12" t="s">
        <v>1806</v>
      </c>
      <c r="G418" s="9">
        <f ca="1">音调占用计算表!AA418</f>
        <v>24</v>
      </c>
      <c r="H418" s="9">
        <v>1</v>
      </c>
    </row>
    <row r="419" spans="1:8" ht="171" customHeight="1">
      <c r="A419" s="12" t="s">
        <v>1807</v>
      </c>
      <c r="B419" s="11" t="s">
        <v>1808</v>
      </c>
      <c r="C419" s="12" t="s">
        <v>1809</v>
      </c>
      <c r="D419" s="13"/>
      <c r="E419" s="14" t="s">
        <v>1810</v>
      </c>
      <c r="F419" s="12" t="s">
        <v>1811</v>
      </c>
      <c r="G419" s="9">
        <f ca="1">音调占用计算表!AA419</f>
        <v>2</v>
      </c>
      <c r="H419" s="9">
        <v>3</v>
      </c>
    </row>
    <row r="420" spans="1:8" ht="171" customHeight="1">
      <c r="A420" s="12" t="s">
        <v>1812</v>
      </c>
      <c r="B420" s="11" t="s">
        <v>1813</v>
      </c>
      <c r="C420" s="12" t="s">
        <v>1814</v>
      </c>
      <c r="D420" s="13"/>
      <c r="E420" s="13"/>
      <c r="F420" s="12" t="s">
        <v>1815</v>
      </c>
      <c r="G420" s="9">
        <f ca="1">音调占用计算表!AA420</f>
        <v>234</v>
      </c>
      <c r="H420" s="9">
        <v>6</v>
      </c>
    </row>
    <row r="421" spans="1:8" ht="171" customHeight="1">
      <c r="A421" s="12" t="s">
        <v>1816</v>
      </c>
      <c r="B421" s="11" t="s">
        <v>1817</v>
      </c>
      <c r="C421" s="12" t="s">
        <v>1818</v>
      </c>
      <c r="D421" s="13"/>
      <c r="E421" s="13"/>
      <c r="F421" s="12" t="s">
        <v>1819</v>
      </c>
      <c r="G421" s="9">
        <f ca="1">音调占用计算表!AA421</f>
        <v>124</v>
      </c>
      <c r="H421" s="9">
        <v>1</v>
      </c>
    </row>
    <row r="422" spans="1:8" ht="171" customHeight="1">
      <c r="A422" s="12" t="s">
        <v>1820</v>
      </c>
      <c r="B422" s="11" t="s">
        <v>1821</v>
      </c>
      <c r="C422" s="12" t="s">
        <v>1822</v>
      </c>
      <c r="D422" s="13"/>
      <c r="E422" s="13"/>
      <c r="F422" s="12" t="s">
        <v>1823</v>
      </c>
      <c r="G422" s="9">
        <f ca="1">音调占用计算表!AA422</f>
        <v>124</v>
      </c>
      <c r="H422" s="9">
        <v>6</v>
      </c>
    </row>
    <row r="423" spans="1:8" ht="171" customHeight="1">
      <c r="A423" s="12" t="s">
        <v>1824</v>
      </c>
      <c r="B423" s="11" t="s">
        <v>1825</v>
      </c>
      <c r="C423" s="12" t="s">
        <v>1826</v>
      </c>
      <c r="D423" s="13"/>
      <c r="E423" s="14" t="s">
        <v>1827</v>
      </c>
      <c r="F423" s="12" t="s">
        <v>1828</v>
      </c>
      <c r="G423" s="9">
        <f ca="1">音调占用计算表!AA423</f>
        <v>124</v>
      </c>
      <c r="H423" s="9">
        <v>6</v>
      </c>
    </row>
    <row r="424" spans="1:8" ht="171" customHeight="1">
      <c r="A424" s="12" t="s">
        <v>1829</v>
      </c>
      <c r="B424" s="11" t="s">
        <v>1830</v>
      </c>
      <c r="C424" s="12" t="s">
        <v>1831</v>
      </c>
      <c r="D424" s="13"/>
      <c r="E424" s="14" t="s">
        <v>1832</v>
      </c>
      <c r="F424" s="12" t="s">
        <v>1833</v>
      </c>
      <c r="G424" s="9">
        <f ca="1">音调占用计算表!AA424</f>
        <v>1</v>
      </c>
      <c r="H424" s="9">
        <v>1</v>
      </c>
    </row>
    <row r="425" spans="1:8" ht="171" customHeight="1">
      <c r="A425" s="12" t="s">
        <v>1834</v>
      </c>
      <c r="B425" s="11" t="s">
        <v>1835</v>
      </c>
      <c r="C425" s="12" t="s">
        <v>1836</v>
      </c>
      <c r="D425" s="13"/>
      <c r="E425" s="13"/>
      <c r="F425" s="12" t="s">
        <v>1837</v>
      </c>
      <c r="G425" s="9">
        <f ca="1">音调占用计算表!AA425</f>
        <v>124</v>
      </c>
      <c r="H425" s="9">
        <v>1</v>
      </c>
    </row>
    <row r="426" spans="1:8" ht="171" customHeight="1">
      <c r="A426" s="12" t="s">
        <v>1838</v>
      </c>
      <c r="B426" s="11" t="s">
        <v>1839</v>
      </c>
      <c r="C426" s="12" t="s">
        <v>1840</v>
      </c>
      <c r="D426" s="13"/>
      <c r="E426" s="13"/>
      <c r="F426" s="12" t="s">
        <v>1841</v>
      </c>
      <c r="G426" s="9">
        <f ca="1">音调占用计算表!AA426</f>
        <v>14</v>
      </c>
      <c r="H426" s="9">
        <v>2</v>
      </c>
    </row>
    <row r="427" spans="1:8" ht="171" customHeight="1">
      <c r="A427" s="12" t="s">
        <v>1842</v>
      </c>
      <c r="B427" s="11" t="s">
        <v>1843</v>
      </c>
      <c r="C427" s="12" t="s">
        <v>1844</v>
      </c>
      <c r="D427" s="13"/>
      <c r="E427" s="13"/>
      <c r="F427" s="12" t="s">
        <v>1845</v>
      </c>
      <c r="G427" s="9">
        <f ca="1">音调占用计算表!AA427</f>
        <v>124</v>
      </c>
      <c r="H427" s="9">
        <v>2</v>
      </c>
    </row>
    <row r="428" spans="1:8" ht="171" customHeight="1">
      <c r="A428" s="12" t="s">
        <v>1846</v>
      </c>
      <c r="B428" s="11" t="s">
        <v>1847</v>
      </c>
      <c r="C428" s="12" t="s">
        <v>1848</v>
      </c>
      <c r="D428" s="13"/>
      <c r="E428" s="13"/>
      <c r="F428" s="12" t="s">
        <v>1849</v>
      </c>
      <c r="G428" s="9">
        <f ca="1">音调占用计算表!AA428</f>
        <v>124</v>
      </c>
      <c r="H428" s="9">
        <v>1</v>
      </c>
    </row>
    <row r="429" spans="1:8" ht="171" customHeight="1">
      <c r="A429" s="12" t="s">
        <v>1850</v>
      </c>
      <c r="B429" s="11" t="s">
        <v>1851</v>
      </c>
      <c r="C429" s="12" t="s">
        <v>1852</v>
      </c>
      <c r="D429" s="13"/>
      <c r="E429" s="13"/>
      <c r="F429" s="12" t="s">
        <v>1853</v>
      </c>
      <c r="G429" s="9">
        <f ca="1">音调占用计算表!AA429</f>
        <v>124</v>
      </c>
      <c r="H429" s="9">
        <v>6</v>
      </c>
    </row>
    <row r="430" spans="1:8" ht="171" customHeight="1">
      <c r="A430" s="12" t="s">
        <v>1854</v>
      </c>
      <c r="B430" s="11" t="s">
        <v>1855</v>
      </c>
      <c r="C430" s="12" t="s">
        <v>1856</v>
      </c>
      <c r="D430" s="13"/>
      <c r="E430" s="14" t="s">
        <v>1857</v>
      </c>
      <c r="F430" s="12" t="s">
        <v>1858</v>
      </c>
      <c r="G430" s="9">
        <f ca="1">音调占用计算表!AA430</f>
        <v>234</v>
      </c>
      <c r="H430" s="9">
        <v>1</v>
      </c>
    </row>
    <row r="431" spans="1:8" ht="171" customHeight="1">
      <c r="A431" s="12" t="s">
        <v>1859</v>
      </c>
      <c r="B431" s="11" t="s">
        <v>1860</v>
      </c>
      <c r="C431" s="12" t="s">
        <v>1861</v>
      </c>
      <c r="D431" s="13"/>
      <c r="E431" s="13"/>
      <c r="F431" s="12" t="s">
        <v>1862</v>
      </c>
      <c r="G431" s="9">
        <f ca="1">音调占用计算表!AA431</f>
        <v>124</v>
      </c>
      <c r="H431" s="9">
        <v>1</v>
      </c>
    </row>
    <row r="432" spans="1:8" ht="171" customHeight="1">
      <c r="A432" s="12" t="s">
        <v>1863</v>
      </c>
      <c r="B432" s="11" t="s">
        <v>1864</v>
      </c>
      <c r="C432" s="12" t="s">
        <v>1865</v>
      </c>
      <c r="D432" s="13"/>
      <c r="E432" s="13"/>
      <c r="F432" s="12" t="s">
        <v>1866</v>
      </c>
      <c r="G432" s="9">
        <f ca="1">音调占用计算表!AA432</f>
        <v>14</v>
      </c>
      <c r="H432" s="9">
        <v>4</v>
      </c>
    </row>
    <row r="433" spans="1:8" ht="171" customHeight="1">
      <c r="A433" s="12" t="s">
        <v>1867</v>
      </c>
      <c r="B433" s="11" t="s">
        <v>1868</v>
      </c>
      <c r="C433" s="12" t="s">
        <v>1869</v>
      </c>
      <c r="D433" s="13"/>
      <c r="E433" s="14" t="s">
        <v>1870</v>
      </c>
      <c r="F433" s="12" t="s">
        <v>1871</v>
      </c>
      <c r="G433" s="9">
        <f ca="1">音调占用计算表!AA433</f>
        <v>4</v>
      </c>
      <c r="H433" s="9">
        <v>4</v>
      </c>
    </row>
    <row r="434" spans="1:8" ht="171" customHeight="1">
      <c r="A434" s="12" t="s">
        <v>1872</v>
      </c>
      <c r="B434" s="11" t="s">
        <v>1873</v>
      </c>
      <c r="C434" s="12" t="s">
        <v>1874</v>
      </c>
      <c r="D434" s="13"/>
      <c r="E434" s="13"/>
      <c r="F434" s="12" t="s">
        <v>1875</v>
      </c>
      <c r="G434" s="9">
        <f ca="1">音调占用计算表!AA434</f>
        <v>14</v>
      </c>
      <c r="H434" s="9">
        <v>5</v>
      </c>
    </row>
    <row r="435" spans="1:8" ht="171" customHeight="1">
      <c r="A435" s="12" t="s">
        <v>1876</v>
      </c>
      <c r="B435" s="11" t="s">
        <v>1877</v>
      </c>
      <c r="C435" s="12" t="s">
        <v>1878</v>
      </c>
      <c r="D435" s="13"/>
      <c r="E435" s="13"/>
      <c r="F435" s="12" t="s">
        <v>1879</v>
      </c>
      <c r="G435" s="9">
        <f ca="1">音调占用计算表!AA435</f>
        <v>14</v>
      </c>
      <c r="H435" s="9">
        <v>2</v>
      </c>
    </row>
    <row r="436" spans="1:8" ht="171" customHeight="1">
      <c r="A436" s="12" t="s">
        <v>1880</v>
      </c>
      <c r="B436" s="11" t="s">
        <v>1881</v>
      </c>
      <c r="C436" s="12" t="s">
        <v>1882</v>
      </c>
      <c r="D436" s="13"/>
      <c r="E436" s="14" t="s">
        <v>1883</v>
      </c>
      <c r="F436" s="12" t="s">
        <v>1884</v>
      </c>
      <c r="G436" s="9">
        <f ca="1">音调占用计算表!AA436</f>
        <v>124</v>
      </c>
      <c r="H436" s="9">
        <v>6</v>
      </c>
    </row>
    <row r="437" spans="1:8" ht="171" customHeight="1">
      <c r="A437" s="12" t="s">
        <v>1885</v>
      </c>
      <c r="B437" s="11" t="s">
        <v>1886</v>
      </c>
      <c r="C437" s="12" t="s">
        <v>1887</v>
      </c>
      <c r="D437" s="13"/>
      <c r="E437" s="13"/>
      <c r="F437" s="12" t="s">
        <v>1888</v>
      </c>
      <c r="G437" s="9">
        <f ca="1">音调占用计算表!AA437</f>
        <v>124</v>
      </c>
      <c r="H437" s="9">
        <v>4</v>
      </c>
    </row>
    <row r="438" spans="1:8" ht="171" customHeight="1">
      <c r="A438" s="12" t="s">
        <v>1889</v>
      </c>
      <c r="B438" s="11" t="s">
        <v>1890</v>
      </c>
      <c r="C438" s="12" t="s">
        <v>1891</v>
      </c>
      <c r="D438" s="13"/>
      <c r="E438" s="13"/>
      <c r="F438" s="12" t="s">
        <v>1892</v>
      </c>
      <c r="G438" s="9">
        <f ca="1">音调占用计算表!AA438</f>
        <v>4</v>
      </c>
      <c r="H438" s="9">
        <v>5</v>
      </c>
    </row>
    <row r="439" spans="1:8" ht="171" customHeight="1">
      <c r="A439" s="12" t="s">
        <v>1893</v>
      </c>
      <c r="B439" s="11" t="s">
        <v>1894</v>
      </c>
      <c r="C439" s="12" t="s">
        <v>1895</v>
      </c>
      <c r="D439" s="13"/>
      <c r="E439" s="13"/>
      <c r="F439" s="12" t="s">
        <v>1896</v>
      </c>
      <c r="G439" s="9">
        <f ca="1">音调占用计算表!AA439</f>
        <v>124</v>
      </c>
      <c r="H439" s="9">
        <v>2</v>
      </c>
    </row>
    <row r="440" spans="1:8" ht="171" customHeight="1">
      <c r="A440" s="12" t="s">
        <v>1897</v>
      </c>
      <c r="B440" s="11" t="s">
        <v>1898</v>
      </c>
      <c r="C440" s="12" t="s">
        <v>1899</v>
      </c>
      <c r="D440" s="13"/>
      <c r="E440" s="13"/>
      <c r="F440" s="12" t="s">
        <v>1900</v>
      </c>
      <c r="G440" s="9">
        <f ca="1">音调占用计算表!AA440</f>
        <v>124</v>
      </c>
      <c r="H440" s="9">
        <v>1</v>
      </c>
    </row>
    <row r="441" spans="1:8" ht="171" customHeight="1">
      <c r="A441" s="12" t="s">
        <v>1901</v>
      </c>
      <c r="B441" s="11" t="s">
        <v>1902</v>
      </c>
      <c r="C441" s="12" t="s">
        <v>1903</v>
      </c>
      <c r="D441" s="13"/>
      <c r="E441" s="13"/>
      <c r="F441" s="12" t="s">
        <v>1904</v>
      </c>
      <c r="G441" s="9">
        <f ca="1">音调占用计算表!AA441</f>
        <v>234</v>
      </c>
      <c r="H441" s="9">
        <v>1</v>
      </c>
    </row>
    <row r="442" spans="1:8" ht="171" customHeight="1">
      <c r="A442" s="12" t="s">
        <v>1905</v>
      </c>
      <c r="B442" s="11" t="s">
        <v>1906</v>
      </c>
      <c r="C442" s="12" t="s">
        <v>1907</v>
      </c>
      <c r="D442" s="13"/>
      <c r="E442" s="13"/>
      <c r="F442" s="12" t="s">
        <v>1908</v>
      </c>
      <c r="G442" s="9">
        <f ca="1">音调占用计算表!AA442</f>
        <v>1</v>
      </c>
      <c r="H442" s="9">
        <v>1</v>
      </c>
    </row>
    <row r="443" spans="1:8" ht="171" customHeight="1">
      <c r="A443" s="12" t="s">
        <v>1909</v>
      </c>
      <c r="B443" s="11" t="s">
        <v>1910</v>
      </c>
      <c r="C443" s="12" t="s">
        <v>1911</v>
      </c>
      <c r="D443" s="13"/>
      <c r="E443" s="14" t="s">
        <v>1912</v>
      </c>
      <c r="F443" s="12" t="s">
        <v>1913</v>
      </c>
      <c r="G443" s="9">
        <f ca="1">音调占用计算表!AA443</f>
        <v>14</v>
      </c>
      <c r="H443" s="9">
        <v>6</v>
      </c>
    </row>
    <row r="444" spans="1:8" ht="171" customHeight="1">
      <c r="A444" s="12" t="s">
        <v>1914</v>
      </c>
      <c r="B444" s="11" t="s">
        <v>1915</v>
      </c>
      <c r="C444" s="12" t="s">
        <v>1916</v>
      </c>
      <c r="D444" s="13"/>
      <c r="E444" s="13"/>
      <c r="F444" s="12" t="s">
        <v>1917</v>
      </c>
      <c r="G444" s="9">
        <f ca="1">音调占用计算表!AA444</f>
        <v>13</v>
      </c>
      <c r="H444" s="9">
        <v>4</v>
      </c>
    </row>
    <row r="445" spans="1:8" ht="171" customHeight="1">
      <c r="A445" s="12" t="s">
        <v>1918</v>
      </c>
      <c r="B445" s="11" t="s">
        <v>1919</v>
      </c>
      <c r="C445" s="12" t="s">
        <v>1920</v>
      </c>
      <c r="D445" s="13"/>
      <c r="E445" s="13"/>
      <c r="F445" s="12" t="s">
        <v>1921</v>
      </c>
      <c r="G445" s="9">
        <f ca="1">音调占用计算表!AA445</f>
        <v>24</v>
      </c>
      <c r="H445" s="9">
        <v>1</v>
      </c>
    </row>
    <row r="446" spans="1:8" ht="171" customHeight="1">
      <c r="A446" s="12" t="s">
        <v>1922</v>
      </c>
      <c r="B446" s="11" t="s">
        <v>1923</v>
      </c>
      <c r="C446" s="12" t="s">
        <v>1924</v>
      </c>
      <c r="D446" s="13"/>
      <c r="E446" s="14" t="s">
        <v>1925</v>
      </c>
      <c r="F446" s="12" t="s">
        <v>1926</v>
      </c>
      <c r="G446" s="9">
        <f ca="1">音调占用计算表!AA446</f>
        <v>24</v>
      </c>
      <c r="H446" s="9">
        <v>1</v>
      </c>
    </row>
    <row r="447" spans="1:8" ht="171" customHeight="1">
      <c r="A447" s="12" t="s">
        <v>1927</v>
      </c>
      <c r="B447" s="11" t="s">
        <v>1928</v>
      </c>
      <c r="C447" s="12" t="s">
        <v>1929</v>
      </c>
      <c r="D447" s="13"/>
      <c r="E447" s="13"/>
      <c r="F447" s="12" t="s">
        <v>1930</v>
      </c>
      <c r="G447" s="9">
        <f ca="1">音调占用计算表!AA447</f>
        <v>24</v>
      </c>
      <c r="H447" s="9">
        <v>6</v>
      </c>
    </row>
    <row r="448" spans="1:8" ht="171" customHeight="1">
      <c r="A448" s="12" t="s">
        <v>1931</v>
      </c>
      <c r="B448" s="11" t="s">
        <v>1932</v>
      </c>
      <c r="C448" s="12" t="s">
        <v>1933</v>
      </c>
      <c r="D448" s="13"/>
      <c r="E448" s="13"/>
      <c r="F448" s="12" t="s">
        <v>1934</v>
      </c>
      <c r="G448" s="9">
        <f ca="1">音调占用计算表!AA448</f>
        <v>12</v>
      </c>
      <c r="H448" s="9">
        <v>3</v>
      </c>
    </row>
    <row r="449" spans="1:8" ht="171" customHeight="1">
      <c r="A449" s="12" t="s">
        <v>1935</v>
      </c>
      <c r="B449" s="11" t="s">
        <v>1936</v>
      </c>
      <c r="C449" s="12" t="s">
        <v>1937</v>
      </c>
      <c r="D449" s="13"/>
      <c r="E449" s="13"/>
      <c r="F449" s="12" t="s">
        <v>1938</v>
      </c>
      <c r="G449" s="9">
        <f ca="1">音调占用计算表!AA449</f>
        <v>14</v>
      </c>
      <c r="H449" s="9">
        <v>2</v>
      </c>
    </row>
    <row r="450" spans="1:8" ht="171" customHeight="1">
      <c r="A450" s="12" t="s">
        <v>1939</v>
      </c>
      <c r="B450" s="11" t="s">
        <v>1940</v>
      </c>
      <c r="C450" s="12" t="s">
        <v>1941</v>
      </c>
      <c r="D450" s="13"/>
      <c r="E450" s="14" t="s">
        <v>1942</v>
      </c>
      <c r="F450" s="12" t="s">
        <v>1943</v>
      </c>
      <c r="G450" s="9">
        <f ca="1">音调占用计算表!AA450</f>
        <v>14</v>
      </c>
      <c r="H450" s="9">
        <v>6</v>
      </c>
    </row>
    <row r="451" spans="1:8" ht="171" customHeight="1">
      <c r="A451" s="12" t="s">
        <v>1944</v>
      </c>
      <c r="B451" s="11" t="s">
        <v>1945</v>
      </c>
      <c r="C451" s="12" t="s">
        <v>1946</v>
      </c>
      <c r="D451" s="13"/>
      <c r="E451" s="14" t="s">
        <v>1947</v>
      </c>
      <c r="F451" s="12" t="s">
        <v>1948</v>
      </c>
      <c r="G451" s="9">
        <f ca="1">音调占用计算表!AA451</f>
        <v>12</v>
      </c>
      <c r="H451" s="9">
        <v>1</v>
      </c>
    </row>
    <row r="452" spans="1:8" ht="171" customHeight="1">
      <c r="A452" s="12" t="s">
        <v>1949</v>
      </c>
      <c r="B452" s="11" t="s">
        <v>1950</v>
      </c>
      <c r="C452" s="12" t="s">
        <v>1951</v>
      </c>
      <c r="D452" s="13"/>
      <c r="E452" s="13"/>
      <c r="F452" s="12" t="s">
        <v>1952</v>
      </c>
      <c r="G452" s="9">
        <f ca="1">音调占用计算表!AA452</f>
        <v>14</v>
      </c>
      <c r="H452" s="9">
        <v>1</v>
      </c>
    </row>
    <row r="453" spans="1:8" ht="171" customHeight="1">
      <c r="A453" s="12" t="s">
        <v>1953</v>
      </c>
      <c r="B453" s="11" t="s">
        <v>1954</v>
      </c>
      <c r="C453" s="12" t="s">
        <v>1955</v>
      </c>
      <c r="D453" s="13"/>
      <c r="E453" s="14" t="s">
        <v>1956</v>
      </c>
      <c r="F453" s="12" t="s">
        <v>1957</v>
      </c>
      <c r="G453" s="9">
        <f ca="1">音调占用计算表!AA453</f>
        <v>12</v>
      </c>
      <c r="H453" s="9">
        <v>1</v>
      </c>
    </row>
    <row r="454" spans="1:8" ht="171" customHeight="1">
      <c r="A454" s="12" t="s">
        <v>1958</v>
      </c>
      <c r="B454" s="11" t="s">
        <v>1959</v>
      </c>
      <c r="C454" s="12" t="s">
        <v>1960</v>
      </c>
      <c r="D454" s="13"/>
      <c r="E454" s="13"/>
      <c r="F454" s="12" t="s">
        <v>1961</v>
      </c>
      <c r="G454" s="9">
        <f ca="1">音调占用计算表!AA454</f>
        <v>14</v>
      </c>
      <c r="H454" s="9">
        <v>3</v>
      </c>
    </row>
    <row r="455" spans="1:8" ht="171" customHeight="1">
      <c r="A455" s="12" t="s">
        <v>1962</v>
      </c>
      <c r="B455" s="11" t="s">
        <v>1963</v>
      </c>
      <c r="C455" s="12" t="s">
        <v>1964</v>
      </c>
      <c r="D455" s="13"/>
      <c r="E455" s="14" t="s">
        <v>1965</v>
      </c>
      <c r="F455" s="12" t="s">
        <v>1966</v>
      </c>
      <c r="G455" s="9">
        <f ca="1">音调占用计算表!AA455</f>
        <v>12</v>
      </c>
      <c r="H455" s="9">
        <v>1</v>
      </c>
    </row>
    <row r="456" spans="1:8" ht="171" customHeight="1">
      <c r="A456" s="12" t="s">
        <v>1967</v>
      </c>
      <c r="B456" s="11" t="s">
        <v>1968</v>
      </c>
      <c r="C456" s="12" t="s">
        <v>1969</v>
      </c>
      <c r="D456" s="13"/>
      <c r="E456" s="13"/>
      <c r="F456" s="12" t="s">
        <v>1970</v>
      </c>
      <c r="G456" s="9">
        <f ca="1">音调占用计算表!AA456</f>
        <v>14</v>
      </c>
      <c r="H456" s="9">
        <v>1</v>
      </c>
    </row>
    <row r="457" spans="1:8" ht="171" customHeight="1">
      <c r="A457" s="12" t="s">
        <v>1971</v>
      </c>
      <c r="B457" s="11" t="s">
        <v>1972</v>
      </c>
      <c r="C457" s="12" t="s">
        <v>1973</v>
      </c>
      <c r="D457" s="13"/>
      <c r="E457" s="14" t="s">
        <v>1974</v>
      </c>
      <c r="F457" s="12" t="s">
        <v>1975</v>
      </c>
      <c r="G457" s="9">
        <f ca="1">音调占用计算表!AA457</f>
        <v>12</v>
      </c>
      <c r="H457" s="9">
        <v>6</v>
      </c>
    </row>
    <row r="458" spans="1:8" ht="171" customHeight="1">
      <c r="A458" s="12" t="s">
        <v>1976</v>
      </c>
      <c r="B458" s="11" t="s">
        <v>1977</v>
      </c>
      <c r="C458" s="12" t="s">
        <v>1978</v>
      </c>
      <c r="D458" s="13"/>
      <c r="E458" s="13"/>
      <c r="F458" s="12" t="s">
        <v>1979</v>
      </c>
      <c r="G458" s="9">
        <f ca="1">音调占用计算表!AA458</f>
        <v>3</v>
      </c>
      <c r="H458" s="9">
        <v>4</v>
      </c>
    </row>
    <row r="459" spans="1:8" ht="171" customHeight="1">
      <c r="A459" s="12" t="s">
        <v>1980</v>
      </c>
      <c r="B459" s="11" t="s">
        <v>1981</v>
      </c>
      <c r="C459" s="12" t="s">
        <v>1982</v>
      </c>
      <c r="D459" s="13"/>
      <c r="E459" s="13"/>
      <c r="F459" s="12" t="s">
        <v>1983</v>
      </c>
      <c r="G459" s="9">
        <f ca="1">音调占用计算表!AA459</f>
        <v>14</v>
      </c>
      <c r="H459" s="9">
        <v>1</v>
      </c>
    </row>
    <row r="460" spans="1:8" ht="171" customHeight="1">
      <c r="A460" s="12" t="s">
        <v>1984</v>
      </c>
      <c r="B460" s="11" t="s">
        <v>1985</v>
      </c>
      <c r="C460" s="12" t="s">
        <v>1986</v>
      </c>
      <c r="D460" s="13"/>
      <c r="E460" s="14" t="s">
        <v>1987</v>
      </c>
      <c r="F460" s="12" t="s">
        <v>1988</v>
      </c>
      <c r="G460" s="9">
        <f ca="1">音调占用计算表!AA460</f>
        <v>12</v>
      </c>
      <c r="H460" s="9">
        <v>6</v>
      </c>
    </row>
    <row r="461" spans="1:8" ht="171" customHeight="1">
      <c r="A461" s="12" t="s">
        <v>1989</v>
      </c>
      <c r="B461" s="11" t="s">
        <v>1990</v>
      </c>
      <c r="C461" s="12" t="s">
        <v>1929</v>
      </c>
      <c r="D461" s="13"/>
      <c r="E461" s="13"/>
      <c r="F461" s="12" t="s">
        <v>1991</v>
      </c>
      <c r="G461" s="9">
        <f ca="1">音调占用计算表!AA461</f>
        <v>24</v>
      </c>
      <c r="H461" s="9">
        <v>6</v>
      </c>
    </row>
    <row r="462" spans="1:8" ht="171" customHeight="1">
      <c r="A462" s="12" t="s">
        <v>1992</v>
      </c>
      <c r="B462" s="11" t="s">
        <v>1993</v>
      </c>
      <c r="C462" s="12" t="s">
        <v>1994</v>
      </c>
      <c r="D462" s="13"/>
      <c r="E462" s="14" t="s">
        <v>1995</v>
      </c>
      <c r="F462" s="12" t="s">
        <v>1996</v>
      </c>
      <c r="G462" s="9">
        <f ca="1">音调占用计算表!AA462</f>
        <v>13</v>
      </c>
      <c r="H462" s="9">
        <v>3</v>
      </c>
    </row>
    <row r="463" spans="1:8" ht="171" customHeight="1">
      <c r="A463" s="12" t="s">
        <v>1997</v>
      </c>
      <c r="B463" s="11" t="s">
        <v>1998</v>
      </c>
      <c r="C463" s="12" t="s">
        <v>1999</v>
      </c>
      <c r="D463" s="13"/>
      <c r="E463" s="13"/>
      <c r="F463" s="12" t="s">
        <v>2000</v>
      </c>
      <c r="G463" s="9">
        <f ca="1">音调占用计算表!AA463</f>
        <v>14</v>
      </c>
      <c r="H463" s="9">
        <v>1</v>
      </c>
    </row>
    <row r="464" spans="1:8" ht="171" customHeight="1">
      <c r="A464" s="12" t="s">
        <v>2001</v>
      </c>
      <c r="B464" s="11" t="s">
        <v>2002</v>
      </c>
      <c r="C464" s="12" t="s">
        <v>2003</v>
      </c>
      <c r="D464" s="13"/>
      <c r="E464" s="13"/>
      <c r="F464" s="12" t="s">
        <v>2004</v>
      </c>
      <c r="G464" s="9">
        <f ca="1">音调占用计算表!AA464</f>
        <v>13</v>
      </c>
      <c r="H464" s="9">
        <v>3</v>
      </c>
    </row>
    <row r="465" spans="1:8" ht="171" customHeight="1">
      <c r="A465" s="12" t="s">
        <v>2005</v>
      </c>
      <c r="B465" s="11" t="s">
        <v>2006</v>
      </c>
      <c r="C465" s="12" t="s">
        <v>2007</v>
      </c>
      <c r="D465" s="13"/>
      <c r="E465" s="13"/>
      <c r="F465" s="12" t="s">
        <v>2008</v>
      </c>
      <c r="G465" s="9">
        <f ca="1">音调占用计算表!AA465</f>
        <v>14</v>
      </c>
      <c r="H465" s="9">
        <v>1</v>
      </c>
    </row>
    <row r="466" spans="1:8" ht="171" customHeight="1">
      <c r="A466" s="12" t="s">
        <v>2009</v>
      </c>
      <c r="B466" s="11" t="s">
        <v>2010</v>
      </c>
      <c r="C466" s="12" t="s">
        <v>2011</v>
      </c>
      <c r="D466" s="13"/>
      <c r="E466" s="13"/>
      <c r="F466" s="12" t="s">
        <v>2012</v>
      </c>
      <c r="G466" s="9">
        <f ca="1">音调占用计算表!AA466</f>
        <v>2</v>
      </c>
      <c r="H466" s="9">
        <v>1</v>
      </c>
    </row>
    <row r="467" spans="1:8" ht="171" customHeight="1">
      <c r="A467" s="12" t="s">
        <v>2013</v>
      </c>
      <c r="B467" s="11" t="s">
        <v>2014</v>
      </c>
      <c r="C467" s="12" t="s">
        <v>2015</v>
      </c>
      <c r="D467" s="13"/>
      <c r="E467" s="13"/>
      <c r="F467" s="12" t="s">
        <v>2016</v>
      </c>
      <c r="G467" s="9">
        <f ca="1">音调占用计算表!AA467</f>
        <v>14</v>
      </c>
      <c r="H467" s="9">
        <v>1</v>
      </c>
    </row>
    <row r="468" spans="1:8" ht="171" customHeight="1">
      <c r="A468" s="12" t="s">
        <v>2017</v>
      </c>
      <c r="B468" s="11" t="s">
        <v>2018</v>
      </c>
      <c r="C468" s="12" t="s">
        <v>2019</v>
      </c>
      <c r="D468" s="13"/>
      <c r="E468" s="13"/>
      <c r="F468" s="12" t="s">
        <v>2020</v>
      </c>
      <c r="G468" s="9">
        <f ca="1">音调占用计算表!AA468</f>
        <v>14</v>
      </c>
      <c r="H468" s="9">
        <v>4</v>
      </c>
    </row>
    <row r="469" spans="1:8" ht="171" customHeight="1">
      <c r="A469" s="12" t="s">
        <v>2021</v>
      </c>
      <c r="B469" s="11" t="s">
        <v>2022</v>
      </c>
      <c r="C469" s="12" t="s">
        <v>2023</v>
      </c>
      <c r="D469" s="13"/>
      <c r="E469" s="13"/>
      <c r="F469" s="12" t="s">
        <v>2024</v>
      </c>
      <c r="G469" s="9">
        <f ca="1">音调占用计算表!AA469</f>
        <v>24</v>
      </c>
      <c r="H469" s="9">
        <v>2</v>
      </c>
    </row>
    <row r="470" spans="1:8" ht="171" customHeight="1">
      <c r="A470" s="12" t="s">
        <v>2025</v>
      </c>
      <c r="B470" s="11" t="s">
        <v>2026</v>
      </c>
      <c r="C470" s="12" t="s">
        <v>2027</v>
      </c>
      <c r="D470" s="13"/>
      <c r="E470" s="13"/>
      <c r="F470" s="12" t="s">
        <v>2028</v>
      </c>
      <c r="G470" s="9">
        <f ca="1">音调占用计算表!AA470</f>
        <v>13</v>
      </c>
      <c r="H470" s="9">
        <v>4</v>
      </c>
    </row>
    <row r="471" spans="1:8" ht="171" customHeight="1">
      <c r="A471" s="12" t="s">
        <v>2029</v>
      </c>
      <c r="B471" s="11" t="s">
        <v>2030</v>
      </c>
      <c r="C471" s="12" t="s">
        <v>2031</v>
      </c>
      <c r="D471" s="13"/>
      <c r="E471" s="13"/>
      <c r="F471" s="12" t="s">
        <v>2032</v>
      </c>
      <c r="G471" s="9">
        <f ca="1">音调占用计算表!AA471</f>
        <v>14</v>
      </c>
      <c r="H471" s="9">
        <v>1</v>
      </c>
    </row>
    <row r="472" spans="1:8" ht="171" customHeight="1">
      <c r="A472" s="12" t="s">
        <v>2033</v>
      </c>
      <c r="B472" s="11" t="s">
        <v>2034</v>
      </c>
      <c r="C472" s="12" t="s">
        <v>2035</v>
      </c>
      <c r="D472" s="13"/>
      <c r="E472" s="13"/>
      <c r="F472" s="12" t="s">
        <v>2036</v>
      </c>
      <c r="G472" s="9">
        <f ca="1">音调占用计算表!AA472</f>
        <v>23</v>
      </c>
      <c r="H472" s="9">
        <v>2</v>
      </c>
    </row>
    <row r="473" spans="1:8" ht="171" customHeight="1">
      <c r="A473" s="12" t="s">
        <v>2037</v>
      </c>
      <c r="B473" s="11" t="s">
        <v>2038</v>
      </c>
      <c r="C473" s="12" t="s">
        <v>2039</v>
      </c>
      <c r="D473" s="13"/>
      <c r="E473" s="13"/>
      <c r="F473" s="12" t="s">
        <v>2040</v>
      </c>
      <c r="G473" s="9">
        <f ca="1">音调占用计算表!AA473</f>
        <v>3</v>
      </c>
      <c r="H473" s="9">
        <v>2</v>
      </c>
    </row>
    <row r="474" spans="1:8" ht="171" customHeight="1">
      <c r="A474" s="12" t="s">
        <v>2041</v>
      </c>
      <c r="B474" s="11" t="s">
        <v>2042</v>
      </c>
      <c r="C474" s="12" t="s">
        <v>2043</v>
      </c>
      <c r="D474" s="13"/>
      <c r="E474" s="13"/>
      <c r="F474" s="12" t="s">
        <v>2044</v>
      </c>
      <c r="G474" s="9">
        <f ca="1">音调占用计算表!AA474</f>
        <v>13</v>
      </c>
      <c r="H474" s="9">
        <v>6</v>
      </c>
    </row>
    <row r="475" spans="1:8" ht="171" customHeight="1">
      <c r="A475" s="12" t="s">
        <v>2045</v>
      </c>
      <c r="B475" s="11" t="s">
        <v>2046</v>
      </c>
      <c r="C475" s="12" t="s">
        <v>2047</v>
      </c>
      <c r="D475" s="13"/>
      <c r="E475" s="13"/>
      <c r="F475" s="12" t="s">
        <v>2048</v>
      </c>
      <c r="G475" s="9">
        <f ca="1">音调占用计算表!AA475</f>
        <v>24</v>
      </c>
      <c r="H475" s="9">
        <v>6</v>
      </c>
    </row>
    <row r="476" spans="1:8" ht="171" customHeight="1">
      <c r="A476" s="12" t="s">
        <v>2049</v>
      </c>
      <c r="B476" s="11" t="s">
        <v>2050</v>
      </c>
      <c r="C476" s="12" t="s">
        <v>2051</v>
      </c>
      <c r="D476" s="13"/>
      <c r="E476" s="13"/>
      <c r="F476" s="12" t="s">
        <v>2052</v>
      </c>
      <c r="G476" s="9">
        <f ca="1">音调占用计算表!AA476</f>
        <v>24</v>
      </c>
      <c r="H476" s="9">
        <v>6</v>
      </c>
    </row>
    <row r="477" spans="1:8" ht="171" customHeight="1">
      <c r="A477" s="12" t="s">
        <v>2053</v>
      </c>
      <c r="B477" s="11" t="s">
        <v>2054</v>
      </c>
      <c r="C477" s="12" t="s">
        <v>2055</v>
      </c>
      <c r="D477" s="13"/>
      <c r="E477" s="13"/>
      <c r="F477" s="12" t="s">
        <v>2056</v>
      </c>
      <c r="G477" s="9">
        <f ca="1">音调占用计算表!AA477</f>
        <v>12</v>
      </c>
      <c r="H477" s="9">
        <v>3</v>
      </c>
    </row>
    <row r="478" spans="1:8" ht="171" customHeight="1">
      <c r="A478" s="12" t="s">
        <v>2057</v>
      </c>
      <c r="B478" s="11" t="s">
        <v>2058</v>
      </c>
      <c r="C478" s="12" t="s">
        <v>2059</v>
      </c>
      <c r="D478" s="13"/>
      <c r="E478" s="13"/>
      <c r="F478" s="12" t="s">
        <v>2060</v>
      </c>
      <c r="G478" s="9">
        <f ca="1">音调占用计算表!AA478</f>
        <v>14</v>
      </c>
      <c r="H478" s="9">
        <v>4</v>
      </c>
    </row>
    <row r="479" spans="1:8" ht="171" customHeight="1">
      <c r="A479" s="12" t="s">
        <v>2061</v>
      </c>
      <c r="B479" s="11" t="s">
        <v>2062</v>
      </c>
      <c r="C479" s="12" t="s">
        <v>2063</v>
      </c>
      <c r="D479" s="13"/>
      <c r="E479" s="13"/>
      <c r="F479" s="12" t="s">
        <v>2064</v>
      </c>
      <c r="G479" s="9">
        <f ca="1">音调占用计算表!AA479</f>
        <v>14</v>
      </c>
      <c r="H479" s="9">
        <v>1</v>
      </c>
    </row>
    <row r="480" spans="1:8" ht="171" customHeight="1">
      <c r="A480" s="12" t="s">
        <v>2065</v>
      </c>
      <c r="B480" s="11" t="s">
        <v>2066</v>
      </c>
      <c r="C480" s="12" t="s">
        <v>2067</v>
      </c>
      <c r="D480" s="13"/>
      <c r="E480" s="14" t="s">
        <v>2068</v>
      </c>
      <c r="F480" s="12" t="s">
        <v>2069</v>
      </c>
      <c r="G480" s="9">
        <f ca="1">音调占用计算表!AA480</f>
        <v>13</v>
      </c>
      <c r="H480" s="9">
        <v>1</v>
      </c>
    </row>
    <row r="481" spans="1:8" ht="171" customHeight="1">
      <c r="A481" s="12" t="s">
        <v>2070</v>
      </c>
      <c r="B481" s="11" t="s">
        <v>2071</v>
      </c>
      <c r="C481" s="12" t="s">
        <v>2072</v>
      </c>
      <c r="D481" s="13"/>
      <c r="E481" s="13"/>
      <c r="F481" s="12" t="s">
        <v>2073</v>
      </c>
      <c r="G481" s="9">
        <f ca="1">音调占用计算表!AA481</f>
        <v>14</v>
      </c>
      <c r="H481" s="9">
        <v>1</v>
      </c>
    </row>
    <row r="482" spans="1:8" ht="171" customHeight="1">
      <c r="A482" s="12" t="s">
        <v>2074</v>
      </c>
      <c r="B482" s="11" t="s">
        <v>2075</v>
      </c>
      <c r="C482" s="12" t="s">
        <v>2076</v>
      </c>
      <c r="D482" s="13"/>
      <c r="E482" s="13"/>
      <c r="F482" s="12" t="s">
        <v>2077</v>
      </c>
      <c r="G482" s="9">
        <f ca="1">音调占用计算表!AA482</f>
        <v>12</v>
      </c>
      <c r="H482" s="9">
        <v>2</v>
      </c>
    </row>
    <row r="483" spans="1:8" ht="171" customHeight="1">
      <c r="A483" s="12" t="s">
        <v>2078</v>
      </c>
      <c r="B483" s="11" t="s">
        <v>2079</v>
      </c>
      <c r="C483" s="12" t="s">
        <v>2080</v>
      </c>
      <c r="D483" s="13"/>
      <c r="E483" s="13"/>
      <c r="F483" s="12" t="s">
        <v>2081</v>
      </c>
      <c r="G483" s="9">
        <f ca="1">音调占用计算表!AA483</f>
        <v>23</v>
      </c>
      <c r="H483" s="9">
        <v>6</v>
      </c>
    </row>
    <row r="484" spans="1:8" ht="171" customHeight="1">
      <c r="A484" s="12" t="s">
        <v>2082</v>
      </c>
      <c r="B484" s="11" t="s">
        <v>2083</v>
      </c>
      <c r="C484" s="12" t="s">
        <v>2084</v>
      </c>
      <c r="D484" s="13"/>
      <c r="E484" s="13"/>
      <c r="F484" s="12" t="s">
        <v>2085</v>
      </c>
      <c r="G484" s="9">
        <f ca="1">音调占用计算表!AA484</f>
        <v>14</v>
      </c>
      <c r="H484" s="9">
        <v>1</v>
      </c>
    </row>
    <row r="485" spans="1:8" ht="171" customHeight="1">
      <c r="A485" s="12" t="s">
        <v>2086</v>
      </c>
      <c r="B485" s="11" t="s">
        <v>2087</v>
      </c>
      <c r="C485" s="12" t="s">
        <v>2088</v>
      </c>
      <c r="D485" s="13"/>
      <c r="E485" s="13"/>
      <c r="F485" s="12" t="s">
        <v>2089</v>
      </c>
      <c r="G485" s="9">
        <f ca="1">音调占用计算表!AA485</f>
        <v>14</v>
      </c>
      <c r="H485" s="9">
        <v>2</v>
      </c>
    </row>
    <row r="486" spans="1:8" ht="171" customHeight="1">
      <c r="A486" s="12" t="s">
        <v>2090</v>
      </c>
      <c r="B486" s="11" t="s">
        <v>2091</v>
      </c>
      <c r="C486" s="12" t="s">
        <v>2092</v>
      </c>
      <c r="D486" s="13"/>
      <c r="E486" s="13"/>
      <c r="F486" s="12" t="s">
        <v>2093</v>
      </c>
      <c r="G486" s="9">
        <f ca="1">音调占用计算表!AA486</f>
        <v>14</v>
      </c>
      <c r="H486" s="9">
        <v>4</v>
      </c>
    </row>
    <row r="487" spans="1:8" ht="171" customHeight="1">
      <c r="A487" s="12" t="s">
        <v>2094</v>
      </c>
      <c r="B487" s="11" t="s">
        <v>2095</v>
      </c>
      <c r="C487" s="12" t="s">
        <v>2096</v>
      </c>
      <c r="D487" s="13"/>
      <c r="E487" s="13"/>
      <c r="F487" s="12" t="s">
        <v>2097</v>
      </c>
      <c r="G487" s="9">
        <f ca="1">音调占用计算表!AA487</f>
        <v>14</v>
      </c>
      <c r="H487" s="9">
        <v>4</v>
      </c>
    </row>
    <row r="488" spans="1:8" ht="171" customHeight="1">
      <c r="A488" s="12" t="s">
        <v>2098</v>
      </c>
      <c r="B488" s="11" t="s">
        <v>2099</v>
      </c>
      <c r="C488" s="12" t="s">
        <v>2100</v>
      </c>
      <c r="D488" s="13"/>
      <c r="E488" s="13"/>
      <c r="F488" s="12" t="s">
        <v>2101</v>
      </c>
      <c r="G488" s="9">
        <f ca="1">音调占用计算表!AA488</f>
        <v>12</v>
      </c>
      <c r="H488" s="9">
        <v>1</v>
      </c>
    </row>
    <row r="489" spans="1:8" ht="171" customHeight="1">
      <c r="A489" s="12" t="s">
        <v>2102</v>
      </c>
      <c r="B489" s="11" t="s">
        <v>2103</v>
      </c>
      <c r="C489" s="12" t="s">
        <v>2104</v>
      </c>
      <c r="D489" s="13"/>
      <c r="E489" s="13"/>
      <c r="F489" s="12" t="s">
        <v>2105</v>
      </c>
      <c r="G489" s="9">
        <f ca="1">音调占用计算表!AA489</f>
        <v>14</v>
      </c>
      <c r="H489" s="9">
        <v>6</v>
      </c>
    </row>
    <row r="490" spans="1:8" ht="171" customHeight="1">
      <c r="A490" s="12" t="s">
        <v>2106</v>
      </c>
      <c r="B490" s="11" t="s">
        <v>2107</v>
      </c>
      <c r="C490" s="12" t="s">
        <v>2108</v>
      </c>
      <c r="D490" s="13"/>
      <c r="E490" s="14" t="s">
        <v>2109</v>
      </c>
      <c r="F490" s="12" t="s">
        <v>2110</v>
      </c>
      <c r="G490" s="9">
        <f ca="1">音调占用计算表!AA490</f>
        <v>1</v>
      </c>
      <c r="H490" s="9">
        <v>6</v>
      </c>
    </row>
    <row r="491" spans="1:8" ht="171" customHeight="1">
      <c r="A491" s="12" t="s">
        <v>2111</v>
      </c>
      <c r="B491" s="11" t="s">
        <v>2112</v>
      </c>
      <c r="C491" s="12" t="s">
        <v>2113</v>
      </c>
      <c r="D491" s="13"/>
      <c r="E491" s="13"/>
      <c r="F491" s="12" t="s">
        <v>2114</v>
      </c>
      <c r="G491" s="9">
        <f ca="1">音调占用计算表!AA491</f>
        <v>14</v>
      </c>
      <c r="H491" s="9">
        <v>6</v>
      </c>
    </row>
    <row r="492" spans="1:8" ht="171" customHeight="1">
      <c r="A492" s="12" t="s">
        <v>2115</v>
      </c>
      <c r="B492" s="11" t="s">
        <v>2116</v>
      </c>
      <c r="C492" s="12" t="s">
        <v>2117</v>
      </c>
      <c r="D492" s="13"/>
      <c r="E492" s="13"/>
      <c r="F492" s="12" t="s">
        <v>2118</v>
      </c>
      <c r="G492" s="9">
        <f ca="1">音调占用计算表!AA492</f>
        <v>14</v>
      </c>
      <c r="H492" s="9">
        <v>6</v>
      </c>
    </row>
    <row r="493" spans="1:8" ht="171" customHeight="1">
      <c r="A493" s="12" t="s">
        <v>2119</v>
      </c>
      <c r="B493" s="11" t="s">
        <v>2120</v>
      </c>
      <c r="C493" s="12" t="s">
        <v>2121</v>
      </c>
      <c r="D493" s="13"/>
      <c r="E493" s="14" t="s">
        <v>2122</v>
      </c>
      <c r="F493" s="12" t="s">
        <v>2123</v>
      </c>
      <c r="G493" s="9">
        <f ca="1">音调占用计算表!AA493</f>
        <v>1</v>
      </c>
      <c r="H493" s="9">
        <v>1</v>
      </c>
    </row>
    <row r="494" spans="1:8" ht="171" customHeight="1">
      <c r="A494" s="12" t="s">
        <v>2124</v>
      </c>
      <c r="B494" s="11" t="s">
        <v>2125</v>
      </c>
      <c r="C494" s="12" t="s">
        <v>2126</v>
      </c>
      <c r="D494" s="13"/>
      <c r="E494" s="13"/>
      <c r="F494" s="12" t="s">
        <v>2127</v>
      </c>
      <c r="G494" s="9">
        <f ca="1">音调占用计算表!AA494</f>
        <v>14</v>
      </c>
      <c r="H494" s="9">
        <v>5</v>
      </c>
    </row>
    <row r="495" spans="1:8" ht="171" customHeight="1">
      <c r="A495" s="12" t="s">
        <v>2128</v>
      </c>
      <c r="B495" s="11" t="s">
        <v>2129</v>
      </c>
      <c r="C495" s="12" t="s">
        <v>2130</v>
      </c>
      <c r="D495" s="13"/>
      <c r="E495" s="13"/>
      <c r="F495" s="12" t="s">
        <v>2131</v>
      </c>
      <c r="G495" s="9">
        <f ca="1">音调占用计算表!AA495</f>
        <v>12</v>
      </c>
      <c r="H495" s="9">
        <v>4</v>
      </c>
    </row>
    <row r="496" spans="1:8" ht="171" customHeight="1">
      <c r="A496" s="12" t="s">
        <v>2132</v>
      </c>
      <c r="B496" s="11" t="s">
        <v>2133</v>
      </c>
      <c r="C496" s="12" t="s">
        <v>2134</v>
      </c>
      <c r="D496" s="13"/>
      <c r="E496" s="13"/>
      <c r="F496" s="12" t="s">
        <v>2135</v>
      </c>
      <c r="G496" s="9">
        <f ca="1">音调占用计算表!AA496</f>
        <v>2</v>
      </c>
      <c r="H496" s="9">
        <v>6</v>
      </c>
    </row>
    <row r="497" spans="1:8" ht="171" customHeight="1">
      <c r="A497" s="12" t="s">
        <v>2136</v>
      </c>
      <c r="B497" s="11" t="s">
        <v>2137</v>
      </c>
      <c r="C497" s="12" t="s">
        <v>2138</v>
      </c>
      <c r="D497" s="13"/>
      <c r="E497" s="13"/>
      <c r="F497" s="12" t="s">
        <v>2139</v>
      </c>
      <c r="G497" s="9">
        <f ca="1">音调占用计算表!AA497</f>
        <v>13</v>
      </c>
      <c r="H497" s="9">
        <v>1</v>
      </c>
    </row>
    <row r="498" spans="1:8" ht="171" customHeight="1">
      <c r="A498" s="12" t="s">
        <v>2140</v>
      </c>
      <c r="B498" s="11" t="s">
        <v>2141</v>
      </c>
      <c r="C498" s="12" t="s">
        <v>2142</v>
      </c>
      <c r="D498" s="13"/>
      <c r="E498" s="13"/>
      <c r="F498" s="12" t="s">
        <v>2143</v>
      </c>
      <c r="G498" s="9">
        <f ca="1">音调占用计算表!AA498</f>
        <v>3</v>
      </c>
      <c r="H498" s="9">
        <v>3</v>
      </c>
    </row>
    <row r="499" spans="1:8" ht="171" customHeight="1">
      <c r="A499" s="12" t="s">
        <v>2144</v>
      </c>
      <c r="B499" s="11" t="s">
        <v>2145</v>
      </c>
      <c r="C499" s="12" t="s">
        <v>2146</v>
      </c>
      <c r="D499" s="13"/>
      <c r="E499" s="13"/>
      <c r="F499" s="12" t="s">
        <v>2147</v>
      </c>
      <c r="G499" s="9">
        <f ca="1">音调占用计算表!AA499</f>
        <v>14</v>
      </c>
      <c r="H499" s="9">
        <v>3</v>
      </c>
    </row>
    <row r="500" spans="1:8" ht="171" customHeight="1">
      <c r="A500" s="12" t="s">
        <v>2148</v>
      </c>
      <c r="B500" s="11" t="s">
        <v>2149</v>
      </c>
      <c r="C500" s="12" t="s">
        <v>2150</v>
      </c>
      <c r="D500" s="13"/>
      <c r="E500" s="13"/>
      <c r="F500" s="12" t="s">
        <v>2151</v>
      </c>
      <c r="G500" s="9">
        <f ca="1">音调占用计算表!AA500</f>
        <v>14</v>
      </c>
      <c r="H500" s="9">
        <v>1</v>
      </c>
    </row>
    <row r="501" spans="1:8" ht="171" customHeight="1">
      <c r="A501" s="12" t="s">
        <v>2152</v>
      </c>
      <c r="B501" s="11" t="s">
        <v>2153</v>
      </c>
      <c r="C501" s="12" t="s">
        <v>2154</v>
      </c>
      <c r="D501" s="13"/>
      <c r="E501" s="13"/>
      <c r="F501" s="12" t="s">
        <v>2155</v>
      </c>
      <c r="G501" s="9">
        <f ca="1">音调占用计算表!AA501</f>
        <v>1</v>
      </c>
      <c r="H501" s="9">
        <v>6</v>
      </c>
    </row>
    <row r="502" spans="1:8" ht="171" customHeight="1">
      <c r="A502" s="12" t="s">
        <v>2156</v>
      </c>
      <c r="B502" s="11" t="s">
        <v>2157</v>
      </c>
      <c r="C502" s="12" t="s">
        <v>2158</v>
      </c>
      <c r="D502" s="13"/>
      <c r="E502" s="14" t="s">
        <v>2109</v>
      </c>
      <c r="F502" s="12" t="s">
        <v>2159</v>
      </c>
      <c r="G502" s="9">
        <f ca="1">音调占用计算表!AA502</f>
        <v>12</v>
      </c>
      <c r="H502" s="9">
        <v>6</v>
      </c>
    </row>
    <row r="503" spans="1:8" ht="171" customHeight="1">
      <c r="A503" s="12" t="s">
        <v>2160</v>
      </c>
      <c r="B503" s="11" t="s">
        <v>2161</v>
      </c>
      <c r="C503" s="12" t="s">
        <v>2162</v>
      </c>
      <c r="D503" s="13"/>
      <c r="E503" s="13"/>
      <c r="F503" s="12" t="s">
        <v>2163</v>
      </c>
      <c r="G503" s="9">
        <f ca="1">音调占用计算表!AA503</f>
        <v>4</v>
      </c>
      <c r="H503" s="9">
        <v>1</v>
      </c>
    </row>
    <row r="504" spans="1:8" ht="171" customHeight="1">
      <c r="A504" s="12" t="s">
        <v>2164</v>
      </c>
      <c r="B504" s="11" t="s">
        <v>2165</v>
      </c>
      <c r="C504" s="12" t="s">
        <v>2166</v>
      </c>
      <c r="D504" s="13"/>
      <c r="E504" s="13"/>
      <c r="F504" s="12" t="s">
        <v>2167</v>
      </c>
      <c r="G504" s="9">
        <f ca="1">音调占用计算表!AA504</f>
        <v>3</v>
      </c>
      <c r="H504" s="9">
        <v>1</v>
      </c>
    </row>
    <row r="505" spans="1:8" ht="171" customHeight="1">
      <c r="A505" s="12" t="s">
        <v>2168</v>
      </c>
      <c r="B505" s="11" t="s">
        <v>2169</v>
      </c>
      <c r="C505" s="12" t="s">
        <v>2170</v>
      </c>
      <c r="D505" s="13"/>
      <c r="E505" s="14" t="s">
        <v>2171</v>
      </c>
      <c r="F505" s="12" t="s">
        <v>2172</v>
      </c>
      <c r="G505" s="9">
        <f ca="1">音调占用计算表!AA505</f>
        <v>12</v>
      </c>
      <c r="H505" s="9">
        <v>6</v>
      </c>
    </row>
    <row r="506" spans="1:8" ht="171" customHeight="1">
      <c r="A506" s="12" t="s">
        <v>2173</v>
      </c>
      <c r="B506" s="11" t="s">
        <v>2174</v>
      </c>
      <c r="C506" s="12" t="s">
        <v>2175</v>
      </c>
      <c r="D506" s="13"/>
      <c r="E506" s="14" t="s">
        <v>2176</v>
      </c>
      <c r="F506" s="12" t="s">
        <v>2177</v>
      </c>
      <c r="G506" s="9">
        <f ca="1">音调占用计算表!AA506</f>
        <v>3</v>
      </c>
      <c r="H506" s="9">
        <v>6</v>
      </c>
    </row>
    <row r="507" spans="1:8" ht="171" customHeight="1">
      <c r="A507" s="12" t="s">
        <v>2178</v>
      </c>
      <c r="B507" s="11" t="s">
        <v>2179</v>
      </c>
      <c r="C507" s="12" t="s">
        <v>2180</v>
      </c>
      <c r="D507" s="13"/>
      <c r="E507" s="13"/>
      <c r="F507" s="12" t="s">
        <v>2181</v>
      </c>
      <c r="G507" s="9">
        <f ca="1">音调占用计算表!AA507</f>
        <v>1</v>
      </c>
      <c r="H507" s="9">
        <v>6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zoomScale="85" zoomScaleNormal="85" workbookViewId="0">
      <selection activeCell="A2" sqref="A2"/>
    </sheetView>
  </sheetViews>
  <sheetFormatPr defaultColWidth="5.625" defaultRowHeight="18" customHeight="1"/>
  <cols>
    <col min="1" max="1" width="4.625" style="7" customWidth="1"/>
    <col min="2" max="2" width="11.625" style="7" bestFit="1" customWidth="1"/>
    <col min="3" max="3" width="8.5" style="7" bestFit="1" customWidth="1"/>
    <col min="4" max="4" width="9.625" style="7" customWidth="1"/>
    <col min="5" max="5" width="9.5" style="7" bestFit="1" customWidth="1"/>
    <col min="6" max="16" width="9.625" style="7" customWidth="1"/>
    <col min="17" max="17" width="11" style="7" bestFit="1" customWidth="1"/>
    <col min="18" max="22" width="9.625" style="7" customWidth="1"/>
    <col min="23" max="23" width="8" style="7" bestFit="1" customWidth="1"/>
    <col min="24" max="24" width="11" style="7" bestFit="1" customWidth="1"/>
    <col min="25" max="30" width="5.625" style="7" customWidth="1"/>
    <col min="31" max="16384" width="5.625" style="7"/>
  </cols>
  <sheetData>
    <row r="1" spans="1:24" ht="32.25" customHeight="1" thickBot="1">
      <c r="A1" s="74" t="s">
        <v>2248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6"/>
    </row>
    <row r="2" spans="1:24" ht="18" customHeight="1">
      <c r="A2" s="16"/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8" t="s">
        <v>22</v>
      </c>
    </row>
    <row r="3" spans="1:24" ht="18" customHeight="1">
      <c r="A3" s="19" t="s">
        <v>0</v>
      </c>
      <c r="B3" s="21" t="str">
        <f>_xlfn.IFNA(VLOOKUP(B$2&amp;$A3,竖总表!$A$2:$B$507,2,FALSE),"")</f>
        <v/>
      </c>
      <c r="C3" s="21" t="str">
        <f>_xlfn.IFNA(VLOOKUP(C$2&amp;$A3,竖总表!$A$2:$B$507,2,FALSE),"")</f>
        <v>爸</v>
      </c>
      <c r="D3" s="21" t="str">
        <f>_xlfn.IFNA(VLOOKUP(D$2&amp;$A3,竖总表!$A$2:$B$507,2,FALSE),"")</f>
        <v>叉</v>
      </c>
      <c r="E3" s="21" t="str">
        <f>_xlfn.IFNA(VLOOKUP(E$2&amp;$A3,竖总表!$A$2:$B$507,2,FALSE),"")</f>
        <v>档案</v>
      </c>
      <c r="F3" s="21" t="str">
        <f>_xlfn.IFNA(VLOOKUP(F$2&amp;$A3,竖总表!$A$2:$B$507,2,FALSE),"")</f>
        <v>鹅</v>
      </c>
      <c r="G3" s="21" t="str">
        <f>_xlfn.IFNA(VLOOKUP(G$2&amp;$A3,竖总表!$A$2:$B$507,2,FALSE),"")</f>
        <v>`发</v>
      </c>
      <c r="H3" s="21" t="str">
        <f>_xlfn.IFNA(VLOOKUP(H$2&amp;$A3,竖总表!$A$2:$B$507,2,FALSE),"")</f>
        <v>GAN</v>
      </c>
      <c r="I3" s="21" t="str">
        <f>_xlfn.IFNA(VLOOKUP(I$2&amp;$A3,竖总表!$A$2:$B$507,2,FALSE),"")</f>
        <v>蛤</v>
      </c>
      <c r="J3" s="21" t="str">
        <f>_xlfn.IFNA(VLOOKUP(J$2&amp;$A3,竖总表!$A$2:$B$507,2,FALSE),"")</f>
        <v>`JAY</v>
      </c>
      <c r="K3" s="21" t="str">
        <f>_xlfn.IFNA(VLOOKUP(K$2&amp;$A3,竖总表!$A$2:$B$507,2,FALSE),"")</f>
        <v>卡</v>
      </c>
      <c r="L3" s="21" t="str">
        <f>_xlfn.IFNA(VLOOKUP(L$2&amp;$A3,竖总表!$A$2:$B$507,2,FALSE),"")</f>
        <v>蜡</v>
      </c>
      <c r="M3" s="21" t="str">
        <f>_xlfn.IFNA(VLOOKUP(M$2&amp;$A3,竖总表!$A$2:$B$507,2,FALSE),"")</f>
        <v>马</v>
      </c>
      <c r="N3" s="21" t="str">
        <f>_xlfn.IFNA(VLOOKUP(N$2&amp;$A3,竖总表!$A$2:$B$507,2,FALSE),"")</f>
        <v>`NASA*</v>
      </c>
      <c r="O3" s="21" t="str">
        <f>_xlfn.IFNA(VLOOKUP(O$2&amp;$A3,竖总表!$A$2:$B$507,2,FALSE),"")</f>
        <v>藕</v>
      </c>
      <c r="P3" s="21" t="str">
        <f>_xlfn.IFNA(VLOOKUP(P$2&amp;$A3,竖总表!$A$2:$B$507,2,FALSE),"")</f>
        <v>派%</v>
      </c>
      <c r="Q3" s="21" t="str">
        <f>_xlfn.IFNA(VLOOKUP(Q$2&amp;$A3,竖总表!$A$2:$B$507,2,FALSE),"")</f>
        <v>洽米#</v>
      </c>
      <c r="R3" s="21" t="str">
        <f>_xlfn.IFNA(VLOOKUP(R$2&amp;$A3,竖总表!$A$2:$B$507,2,FALSE),"")</f>
        <v>瓤</v>
      </c>
      <c r="S3" s="21" t="str">
        <f>_xlfn.IFNA(VLOOKUP(S$2&amp;$A3,竖总表!$A$2:$B$507,2,FALSE),"")</f>
        <v>厦</v>
      </c>
      <c r="T3" s="21" t="str">
        <f>_xlfn.IFNA(VLOOKUP(T$2&amp;$A3,竖总表!$A$2:$B$507,2,FALSE),"")</f>
        <v>塔</v>
      </c>
      <c r="U3" s="21" t="str">
        <f>_xlfn.IFNA(VLOOKUP(U$2&amp;$A3,竖总表!$A$2:$B$507,2,FALSE),"")</f>
        <v>娃</v>
      </c>
      <c r="V3" s="21" t="str">
        <f>_xlfn.IFNA(VLOOKUP(V$2&amp;$A3,竖总表!$A$2:$B$507,2,FALSE),"")</f>
        <v>虾</v>
      </c>
      <c r="W3" s="21" t="str">
        <f>_xlfn.IFNA(VLOOKUP(W$2&amp;$A3,竖总表!$A$2:$B$507,2,FALSE),"")</f>
        <v>鸭</v>
      </c>
      <c r="X3" s="22" t="str">
        <f>_xlfn.IFNA(VLOOKUP(X$2&amp;$A3,竖总表!$A$2:$B$507,2,FALSE),"")</f>
        <v>藏獒</v>
      </c>
    </row>
    <row r="4" spans="1:24" ht="18" customHeight="1">
      <c r="A4" s="19" t="s">
        <v>1</v>
      </c>
      <c r="B4" s="21" t="str">
        <f>_xlfn.IFNA(VLOOKUP(B$2&amp;$A4,竖总表!$A$2:$B$507,2,FALSE),"")</f>
        <v>阿波罗</v>
      </c>
      <c r="C4" s="21" t="str">
        <f>_xlfn.IFNA(VLOOKUP(C$2&amp;$A4,竖总表!$A$2:$B$507,2,FALSE),"")</f>
        <v/>
      </c>
      <c r="D4" s="21" t="str">
        <f>_xlfn.IFNA(VLOOKUP(D$2&amp;$A4,竖总表!$A$2:$B$507,2,FALSE),"")</f>
        <v>搓板</v>
      </c>
      <c r="E4" s="21" t="str">
        <f>_xlfn.IFNA(VLOOKUP(E$2&amp;$A4,竖总表!$A$2:$B$507,2,FALSE),"")</f>
        <v>碉堡</v>
      </c>
      <c r="F4" s="21" t="str">
        <f>_xlfn.IFNA(VLOOKUP(F$2&amp;$A4,竖总表!$A$2:$B$507,2,FALSE),"")</f>
        <v>耳包</v>
      </c>
      <c r="G4" s="21" t="str">
        <f>_xlfn.IFNA(VLOOKUP(G$2&amp;$A4,竖总表!$A$2:$B$507,2,FALSE),"")</f>
        <v>`粪便</v>
      </c>
      <c r="H4" s="21" t="str">
        <f>_xlfn.IFNA(VLOOKUP(H$2&amp;$A4,竖总表!$A$2:$B$507,2,FALSE),"")</f>
        <v>鼓棒</v>
      </c>
      <c r="I4" s="21" t="str">
        <f>_xlfn.IFNA(VLOOKUP(I$2&amp;$A4,竖总表!$A$2:$B$507,2,FALSE),"")</f>
        <v>怀表</v>
      </c>
      <c r="J4" s="21" t="str">
        <f>_xlfn.IFNA(VLOOKUP(J$2&amp;$A4,竖总表!$A$2:$B$507,2,FALSE),"")</f>
        <v>煎饼</v>
      </c>
      <c r="K4" s="21" t="str">
        <f>_xlfn.IFNA(VLOOKUP(K$2&amp;$A4,竖总表!$A$2:$B$507,2,FALSE),"")</f>
        <v>挎包</v>
      </c>
      <c r="L4" s="21" t="str">
        <f>_xlfn.IFNA(VLOOKUP(L$2&amp;$A4,竖总表!$A$2:$B$507,2,FALSE),"")</f>
        <v>绿宝石-</v>
      </c>
      <c r="M4" s="21" t="str">
        <f>_xlfn.IFNA(VLOOKUP(M$2&amp;$A4,竖总表!$A$2:$B$507,2,FALSE),"")</f>
        <v>面包</v>
      </c>
      <c r="N4" s="21" t="str">
        <f>_xlfn.IFNA(VLOOKUP(N$2&amp;$A4,竖总表!$A$2:$B$507,2,FALSE),"")</f>
        <v>囊饼</v>
      </c>
      <c r="O4" s="21" t="str">
        <f>_xlfn.IFNA(VLOOKUP(O$2&amp;$A4,竖总表!$A$2:$B$507,2,FALSE),"")</f>
        <v>鳌拜</v>
      </c>
      <c r="P4" s="21" t="str">
        <f>_xlfn.IFNA(VLOOKUP(P$2&amp;$A4,竖总表!$A$2:$B$507,2,FALSE),"")</f>
        <v>破冰船</v>
      </c>
      <c r="Q4" s="21" t="str">
        <f>_xlfn.IFNA(VLOOKUP(Q$2&amp;$A4,竖总表!$A$2:$B$507,2,FALSE),"")</f>
        <v>跷板</v>
      </c>
      <c r="R4" s="21" t="str">
        <f>_xlfn.IFNA(VLOOKUP(R$2&amp;$A4,竖总表!$A$2:$B$507,2,FALSE),"")</f>
        <v>绒布</v>
      </c>
      <c r="S4" s="21" t="str">
        <f>_xlfn.IFNA(VLOOKUP(S$2&amp;$A4,竖总表!$A$2:$B$507,2,FALSE),"")</f>
        <v>扇贝</v>
      </c>
      <c r="T4" s="21" t="str">
        <f>_xlfn.IFNA(VLOOKUP(T$2&amp;$A4,竖总表!$A$2:$B$507,2,FALSE),"")</f>
        <v>铜板</v>
      </c>
      <c r="U4" s="21" t="str">
        <f>_xlfn.IFNA(VLOOKUP(U$2&amp;$A4,竖总表!$A$2:$B$507,2,FALSE),"")</f>
        <v>王八</v>
      </c>
      <c r="V4" s="21" t="str">
        <f>_xlfn.IFNA(VLOOKUP(V$2&amp;$A4,竖总表!$A$2:$B$507,2,FALSE),"")</f>
        <v>信标-</v>
      </c>
      <c r="W4" s="21" t="str">
        <f>_xlfn.IFNA(VLOOKUP(W$2&amp;$A4,竖总表!$A$2:$B$507,2,FALSE),"")</f>
        <v>硬币</v>
      </c>
      <c r="X4" s="22" t="str">
        <f>_xlfn.IFNA(VLOOKUP(X$2&amp;$A4,竖总表!$A$2:$B$507,2,FALSE),"")</f>
        <v>毡板</v>
      </c>
    </row>
    <row r="5" spans="1:24" ht="18" customHeight="1">
      <c r="A5" s="19" t="s">
        <v>2</v>
      </c>
      <c r="B5" s="21" t="str">
        <f>_xlfn.IFNA(VLOOKUP(B$2&amp;$A5,竖总表!$A$2:$B$507,2,FALSE),"")</f>
        <v>`鹌鹑蛋</v>
      </c>
      <c r="C5" s="21" t="str">
        <f>_xlfn.IFNA(VLOOKUP(C$2&amp;$A5,竖总表!$A$2:$B$507,2,FALSE),"")</f>
        <v>蹦床</v>
      </c>
      <c r="D5" s="21" t="str">
        <f>_xlfn.IFNA(VLOOKUP(D$2&amp;$A5,竖总表!$A$2:$B$507,2,FALSE),"")</f>
        <v/>
      </c>
      <c r="E5" s="21" t="str">
        <f>_xlfn.IFNA(VLOOKUP(E$2&amp;$A5,竖总表!$A$2:$B$507,2,FALSE),"")</f>
        <v>单车</v>
      </c>
      <c r="F5" s="21" t="str">
        <f>_xlfn.IFNA(VLOOKUP(F$2&amp;$A5,竖总表!$A$2:$B$507,2,FALSE),"")</f>
        <v>二叉树</v>
      </c>
      <c r="G5" s="21" t="str">
        <f>_xlfn.IFNA(VLOOKUP(G$2&amp;$A5,竖总表!$A$2:$B$507,2,FALSE),"")</f>
        <v>`帆船</v>
      </c>
      <c r="H5" s="21" t="str">
        <f>_xlfn.IFNA(VLOOKUP(H$2&amp;$A5,竖总表!$A$2:$B$507,2,FALSE),"")</f>
        <v>棺材</v>
      </c>
      <c r="I5" s="21" t="str">
        <f>_xlfn.IFNA(VLOOKUP(I$2&amp;$A5,竖总表!$A$2:$B$507,2,FALSE),"")</f>
        <v>红茶</v>
      </c>
      <c r="J5" s="21" t="str">
        <f>_xlfn.IFNA(VLOOKUP(J$2&amp;$A5,竖总表!$A$2:$B$507,2,FALSE),"")</f>
        <v>卷尺</v>
      </c>
      <c r="K5" s="21" t="str">
        <f>_xlfn.IFNA(VLOOKUP(K$2&amp;$A5,竖总表!$A$2:$B$507,2,FALSE),"")</f>
        <v>快餐*</v>
      </c>
      <c r="L5" s="21" t="str">
        <f>_xlfn.IFNA(VLOOKUP(L$2&amp;$A5,竖总表!$A$2:$B$507,2,FALSE),"")</f>
        <v>凉茶</v>
      </c>
      <c r="M5" s="21" t="str">
        <f>_xlfn.IFNA(VLOOKUP(M$2&amp;$A5,竖总表!$A$2:$B$507,2,FALSE),"")</f>
        <v>迷彩</v>
      </c>
      <c r="N5" s="21" t="str">
        <f>_xlfn.IFNA(VLOOKUP(N$2&amp;$A5,竖总表!$A$2:$B$507,2,FALSE),"")</f>
        <v>纳粹*</v>
      </c>
      <c r="O5" s="21" t="str">
        <f>_xlfn.IFNA(VLOOKUP(O$2&amp;$A5,竖总表!$A$2:$B$507,2,FALSE),"")</f>
        <v>凹槽</v>
      </c>
      <c r="P5" s="21" t="str">
        <f>_xlfn.IFNA(VLOOKUP(P$2&amp;$A5,竖总表!$A$2:$B$507,2,FALSE),"")</f>
        <v>碰碰车</v>
      </c>
      <c r="Q5" s="21" t="str">
        <f>_xlfn.IFNA(VLOOKUP(Q$2&amp;$A5,竖总表!$A$2:$B$507,2,FALSE),"")</f>
        <v>雀巢</v>
      </c>
      <c r="R5" s="21" t="str">
        <f>_xlfn.IFNA(VLOOKUP(R$2&amp;$A5,竖总表!$A$2:$B$507,2,FALSE),"")</f>
        <v>若虫</v>
      </c>
      <c r="S5" s="21" t="str">
        <f>_xlfn.IFNA(VLOOKUP(S$2&amp;$A5,竖总表!$A$2:$B$507,2,FALSE),"")</f>
        <v>水车</v>
      </c>
      <c r="T5" s="21" t="str">
        <f>_xlfn.IFNA(VLOOKUP(T$2&amp;$A5,竖总表!$A$2:$B$507,2,FALSE),"")</f>
        <v>陶瓷</v>
      </c>
      <c r="U5" s="21" t="str">
        <f>_xlfn.IFNA(VLOOKUP(U$2&amp;$A5,竖总表!$A$2:$B$507,2,FALSE),"")</f>
        <v>无常</v>
      </c>
      <c r="V5" s="21" t="str">
        <f>_xlfn.IFNA(VLOOKUP(V$2&amp;$A5,竖总表!$A$2:$B$507,2,FALSE),"")</f>
        <v>小丑</v>
      </c>
      <c r="W5" s="21" t="str">
        <f>_xlfn.IFNA(VLOOKUP(W$2&amp;$A5,竖总表!$A$2:$B$507,2,FALSE),"")</f>
        <v>圆葱</v>
      </c>
      <c r="X5" s="22" t="str">
        <f>_xlfn.IFNA(VLOOKUP(X$2&amp;$A5,竖总表!$A$2:$B$507,2,FALSE),"")</f>
        <v>轴承</v>
      </c>
    </row>
    <row r="6" spans="1:24" ht="18" customHeight="1">
      <c r="A6" s="19" t="s">
        <v>3</v>
      </c>
      <c r="B6" s="21" t="str">
        <f>_xlfn.IFNA(VLOOKUP(B$2&amp;$A6,竖总表!$A$2:$B$507,2,FALSE),"")</f>
        <v>AD钙奶</v>
      </c>
      <c r="C6" s="21" t="str">
        <f>_xlfn.IFNA(VLOOKUP(C$2&amp;$A6,竖总表!$A$2:$B$507,2,FALSE),"")</f>
        <v>绷带</v>
      </c>
      <c r="D6" s="21" t="str">
        <f>_xlfn.IFNA(VLOOKUP(D$2&amp;$A6,竖总表!$A$2:$B$507,2,FALSE),"")</f>
        <v>锉刀</v>
      </c>
      <c r="E6" s="21" t="str">
        <f>_xlfn.IFNA(VLOOKUP(E$2&amp;$A6,竖总表!$A$2:$B$507,2,FALSE),"")</f>
        <v/>
      </c>
      <c r="F6" s="21" t="str">
        <f>_xlfn.IFNA(VLOOKUP(F$2&amp;$A6,竖总表!$A$2:$B$507,2,FALSE),"")</f>
        <v>耳钉</v>
      </c>
      <c r="G6" s="21" t="str">
        <f>_xlfn.IFNA(VLOOKUP(G$2&amp;$A6,竖总表!$A$2:$B$507,2,FALSE),"")</f>
        <v>芬达</v>
      </c>
      <c r="H6" s="21" t="str">
        <f>_xlfn.IFNA(VLOOKUP(H$2&amp;$A6,竖总表!$A$2:$B$507,2,FALSE),"")</f>
        <v>高达</v>
      </c>
      <c r="I6" s="21" t="str">
        <f>_xlfn.IFNA(VLOOKUP(I$2&amp;$A6,竖总表!$A$2:$B$507,2,FALSE),"")</f>
        <v>憨豆-</v>
      </c>
      <c r="J6" s="21" t="str">
        <f>_xlfn.IFNA(VLOOKUP(J$2&amp;$A6,竖总表!$A$2:$B$507,2,FALSE),"")</f>
        <v>军刀</v>
      </c>
      <c r="K6" s="21" t="str">
        <f>_xlfn.IFNA(VLOOKUP(K$2&amp;$A6,竖总表!$A$2:$B$507,2,FALSE),"")</f>
        <v>蝌蚪</v>
      </c>
      <c r="L6" s="21" t="str">
        <f>_xlfn.IFNA(VLOOKUP(L$2&amp;$A6,竖总表!$A$2:$B$507,2,FALSE),"")</f>
        <v>漏斗</v>
      </c>
      <c r="M6" s="21" t="str">
        <f>_xlfn.IFNA(VLOOKUP(M$2&amp;$A6,竖总表!$A$2:$B$507,2,FALSE),"")</f>
        <v>麦兜</v>
      </c>
      <c r="N6" s="21" t="str">
        <f>_xlfn.IFNA(VLOOKUP(N$2&amp;$A6,竖总表!$A$2:$B$507,2,FALSE),"")</f>
        <v>脑袋</v>
      </c>
      <c r="O6" s="21" t="str">
        <f>_xlfn.IFNA(VLOOKUP(O$2&amp;$A6,竖总表!$A$2:$B$507,2,FALSE),"")</f>
        <v>奥迪%</v>
      </c>
      <c r="P6" s="21" t="str">
        <f>_xlfn.IFNA(VLOOKUP(P$2&amp;$A6,竖总表!$A$2:$B$507,2,FALSE),"")</f>
        <v>剖刀</v>
      </c>
      <c r="Q6" s="21" t="str">
        <f>_xlfn.IFNA(VLOOKUP(Q$2&amp;$A6,竖总表!$A$2:$B$507,2,FALSE),"")</f>
        <v>气垫</v>
      </c>
      <c r="R6" s="21" t="str">
        <f>_xlfn.IFNA(VLOOKUP(R$2&amp;$A6,竖总表!$A$2:$B$507,2,FALSE),"")</f>
        <v>`热带鱼</v>
      </c>
      <c r="S6" s="21" t="str">
        <f>_xlfn.IFNA(VLOOKUP(S$2&amp;$A6,竖总表!$A$2:$B$507,2,FALSE),"")</f>
        <v>圣诞树</v>
      </c>
      <c r="T6" s="21" t="str">
        <f>_xlfn.IFNA(VLOOKUP(T$2&amp;$A6,竖总表!$A$2:$B$507,2,FALSE),"")</f>
        <v>台灯</v>
      </c>
      <c r="U6" s="21" t="str">
        <f>_xlfn.IFNA(VLOOKUP(U$2&amp;$A6,竖总表!$A$2:$B$507,2,FALSE),"")</f>
        <v>豌豆%</v>
      </c>
      <c r="V6" s="21" t="str">
        <f>_xlfn.IFNA(VLOOKUP(V$2&amp;$A6,竖总表!$A$2:$B$507,2,FALSE),"")</f>
        <v>鞋垫</v>
      </c>
      <c r="W6" s="21" t="str">
        <f>_xlfn.IFNA(VLOOKUP(W$2&amp;$A6,竖总表!$A$2:$B$507,2,FALSE),"")</f>
        <v>腰带</v>
      </c>
      <c r="X6" s="22" t="str">
        <f>_xlfn.IFNA(VLOOKUP(X$2&amp;$A6,竖总表!$A$2:$B$507,2,FALSE),"")</f>
        <v>炸弹</v>
      </c>
    </row>
    <row r="7" spans="1:24" ht="18" customHeight="1">
      <c r="A7" s="19" t="s">
        <v>4</v>
      </c>
      <c r="B7" s="21" t="str">
        <f>_xlfn.IFNA(VLOOKUP(B$2&amp;$A7,竖总表!$A$2:$B$507,2,FALSE),"")</f>
        <v>阿尔卑斯糖</v>
      </c>
      <c r="C7" s="21" t="str">
        <f>_xlfn.IFNA(VLOOKUP(C$2&amp;$A7,竖总表!$A$2:$B$507,2,FALSE),"")</f>
        <v>杯</v>
      </c>
      <c r="D7" s="21" t="str">
        <f>_xlfn.IFNA(VLOOKUP(D$2&amp;$A7,竖总表!$A$2:$B$507,2,FALSE),"")</f>
        <v>车</v>
      </c>
      <c r="E7" s="21" t="str">
        <f>_xlfn.IFNA(VLOOKUP(E$2&amp;$A7,竖总表!$A$2:$B$507,2,FALSE),"")</f>
        <v>蝶</v>
      </c>
      <c r="F7" s="21" t="str">
        <f>_xlfn.IFNA(VLOOKUP(F$2&amp;$A7,竖总表!$A$2:$B$507,2,FALSE),"")</f>
        <v/>
      </c>
      <c r="G7" s="21" t="str">
        <f>_xlfn.IFNA(VLOOKUP(G$2&amp;$A7,竖总表!$A$2:$B$507,2,FALSE),"")</f>
        <v>飞蛾</v>
      </c>
      <c r="H7" s="21" t="str">
        <f>_xlfn.IFNA(VLOOKUP(H$2&amp;$A7,竖总表!$A$2:$B$507,2,FALSE),"")</f>
        <v>鸽</v>
      </c>
      <c r="I7" s="21" t="str">
        <f>_xlfn.IFNA(VLOOKUP(I$2&amp;$A7,竖总表!$A$2:$B$507,2,FALSE),"")</f>
        <v>海尔-</v>
      </c>
      <c r="J7" s="21" t="str">
        <f>_xlfn.IFNA(VLOOKUP(J$2&amp;$A7,竖总表!$A$2:$B$507,2,FALSE),"")</f>
        <v>姐</v>
      </c>
      <c r="K7" s="21" t="str">
        <f>_xlfn.IFNA(VLOOKUP(K$2&amp;$A7,竖总表!$A$2:$B$507,2,FALSE),"")</f>
        <v>坑</v>
      </c>
      <c r="L7" s="21" t="str">
        <f>_xlfn.IFNA(VLOOKUP(L$2&amp;$A7,竖总表!$A$2:$B$507,2,FALSE),"")</f>
        <v>灵儿-</v>
      </c>
      <c r="M7" s="21" t="str">
        <f>_xlfn.IFNA(VLOOKUP(M$2&amp;$A7,竖总表!$A$2:$B$507,2,FALSE),"")</f>
        <v>门</v>
      </c>
      <c r="N7" s="21" t="str">
        <f>_xlfn.IFNA(VLOOKUP(N$2&amp;$A7,竖总表!$A$2:$B$507,2,FALSE),"")</f>
        <v>哪吒</v>
      </c>
      <c r="O7" s="21" t="str">
        <f>_xlfn.IFNA(VLOOKUP(O$2&amp;$A7,竖总表!$A$2:$B$507,2,FALSE),"")</f>
        <v>`IE浏览器</v>
      </c>
      <c r="P7" s="21" t="str">
        <f>_xlfn.IFNA(VLOOKUP(P$2&amp;$A7,竖总表!$A$2:$B$507,2,FALSE),"")</f>
        <v>普洱</v>
      </c>
      <c r="Q7" s="21" t="str">
        <f>_xlfn.IFNA(VLOOKUP(Q$2&amp;$A7,竖总表!$A$2:$B$507,2,FALSE),"")</f>
        <v>切格瓦拉+</v>
      </c>
      <c r="R7" s="21" t="str">
        <f>_xlfn.IFNA(VLOOKUP(R$2&amp;$A7,竖总表!$A$2:$B$507,2,FALSE),"")</f>
        <v>`瑞恩</v>
      </c>
      <c r="S7" s="21" t="str">
        <f>_xlfn.IFNA(VLOOKUP(S$2&amp;$A7,竖总表!$A$2:$B$507,2,FALSE),"")</f>
        <v>蛇</v>
      </c>
      <c r="T7" s="21" t="str">
        <f>_xlfn.IFNA(VLOOKUP(T$2&amp;$A7,竖总表!$A$2:$B$507,2,FALSE),"")</f>
        <v>天鹅</v>
      </c>
      <c r="U7" s="21" t="str">
        <f>_xlfn.IFNA(VLOOKUP(U$2&amp;$A7,竖总表!$A$2:$B$507,2,FALSE),"")</f>
        <v>`尾</v>
      </c>
      <c r="V7" s="21" t="str">
        <f>_xlfn.IFNA(VLOOKUP(V$2&amp;$A7,竖总表!$A$2:$B$507,2,FALSE),"")</f>
        <v>谢尔顿-</v>
      </c>
      <c r="W7" s="21" t="str">
        <f>_xlfn.IFNA(VLOOKUP(W$2&amp;$A7,竖总表!$A$2:$B$507,2,FALSE),"")</f>
        <v>椰</v>
      </c>
      <c r="X7" s="22" t="str">
        <f>_xlfn.IFNA(VLOOKUP(X$2&amp;$A7,竖总表!$A$2:$B$507,2,FALSE),"")</f>
        <v>灾厄村民-</v>
      </c>
    </row>
    <row r="8" spans="1:24" ht="18" customHeight="1">
      <c r="A8" s="19" t="s">
        <v>5</v>
      </c>
      <c r="B8" s="21" t="str">
        <f>_xlfn.IFNA(VLOOKUP(B$2&amp;$A8,竖总表!$A$2:$B$507,2,FALSE),"")</f>
        <v>艾弗尔铁塔</v>
      </c>
      <c r="C8" s="21" t="str">
        <f>_xlfn.IFNA(VLOOKUP(C$2&amp;$A8,竖总表!$A$2:$B$507,2,FALSE),"")</f>
        <v>蝙蝠</v>
      </c>
      <c r="D8" s="21" t="str">
        <f>_xlfn.IFNA(VLOOKUP(D$2&amp;$A8,竖总表!$A$2:$B$507,2,FALSE),"")</f>
        <v>吹风机</v>
      </c>
      <c r="E8" s="21" t="str">
        <f>_xlfn.IFNA(VLOOKUP(E$2&amp;$A8,竖总表!$A$2:$B$507,2,FALSE),"")</f>
        <v>东风</v>
      </c>
      <c r="F8" s="21" t="str">
        <f>_xlfn.IFNA(VLOOKUP(F$2&amp;$A8,竖总表!$A$2:$B$507,2,FALSE),"")</f>
        <v>耳返</v>
      </c>
      <c r="G8" s="21" t="str">
        <f>_xlfn.IFNA(VLOOKUP(G$2&amp;$A8,竖总表!$A$2:$B$507,2,FALSE),"")</f>
        <v/>
      </c>
      <c r="H8" s="21" t="str">
        <f>_xlfn.IFNA(VLOOKUP(H$2&amp;$A8,竖总表!$A$2:$B$507,2,FALSE),"")</f>
        <v>盖饭</v>
      </c>
      <c r="I8" s="21" t="str">
        <f>_xlfn.IFNA(VLOOKUP(I$2&amp;$A8,竖总表!$A$2:$B$507,2,FALSE),"")</f>
        <v>汉服</v>
      </c>
      <c r="J8" s="21" t="str">
        <f>_xlfn.IFNA(VLOOKUP(J$2&amp;$A8,竖总表!$A$2:$B$507,2,FALSE),"")</f>
        <v>教父-</v>
      </c>
      <c r="K8" s="21" t="str">
        <f>_xlfn.IFNA(VLOOKUP(K$2&amp;$A8,竖总表!$A$2:$B$507,2,FALSE),"")</f>
        <v>`KFC</v>
      </c>
      <c r="L8" s="21" t="str">
        <f>_xlfn.IFNA(VLOOKUP(L$2&amp;$A8,竖总表!$A$2:$B$507,2,FALSE),"")</f>
        <v>廖凡+</v>
      </c>
      <c r="M8" s="21" t="str">
        <f>_xlfn.IFNA(VLOOKUP(M$2&amp;$A8,竖总表!$A$2:$B$507,2,FALSE),"")</f>
        <v>蜜蜂</v>
      </c>
      <c r="N8" s="21" t="str">
        <f>_xlfn.IFNA(VLOOKUP(N$2&amp;$A8,竖总表!$A$2:$B$507,2,FALSE),"")</f>
        <v>聂风-</v>
      </c>
      <c r="O8" s="21" t="str">
        <f>_xlfn.IFNA(VLOOKUP(O$2&amp;$A8,竖总表!$A$2:$B$507,2,FALSE),"")</f>
        <v>藕粉</v>
      </c>
      <c r="P8" s="21" t="str">
        <f>_xlfn.IFNA(VLOOKUP(P$2&amp;$A8,竖总表!$A$2:$B$507,2,FALSE),"")</f>
        <v>屏风</v>
      </c>
      <c r="Q8" s="21" t="str">
        <f>_xlfn.IFNA(VLOOKUP(Q$2&amp;$A8,竖总表!$A$2:$B$507,2,FALSE),"")</f>
        <v>樵夫乔峰-</v>
      </c>
      <c r="R8" s="21" t="str">
        <f>_xlfn.IFNA(VLOOKUP(R$2&amp;$A8,竖总表!$A$2:$B$507,2,FALSE),"")</f>
        <v>润发+</v>
      </c>
      <c r="S8" s="21" t="str">
        <f>_xlfn.IFNA(VLOOKUP(S$2&amp;$A8,竖总表!$A$2:$B$507,2,FALSE),"")</f>
        <v>沙发</v>
      </c>
      <c r="T8" s="21" t="str">
        <f>_xlfn.IFNA(VLOOKUP(T$2&amp;$A8,竖总表!$A$2:$B$507,2,FALSE),"")</f>
        <v>条幅</v>
      </c>
      <c r="U8" s="21" t="str">
        <f>_xlfn.IFNA(VLOOKUP(U$2&amp;$A8,竖总表!$A$2:$B$507,2,FALSE),"")</f>
        <v>汪峰+</v>
      </c>
      <c r="V8" s="21" t="str">
        <f>_xlfn.IFNA(VLOOKUP(V$2&amp;$A8,竖总表!$A$2:$B$507,2,FALSE),"")</f>
        <v>旋风</v>
      </c>
      <c r="W8" s="21" t="str">
        <f>_xlfn.IFNA(VLOOKUP(W$2&amp;$A8,竖总表!$A$2:$B$507,2,FALSE),"")</f>
        <v>孕妇</v>
      </c>
      <c r="X8" s="22" t="str">
        <f>_xlfn.IFNA(VLOOKUP(X$2&amp;$A8,竖总表!$A$2:$B$507,2,FALSE),"")</f>
        <v>张飞-</v>
      </c>
    </row>
    <row r="9" spans="1:24" ht="18" customHeight="1">
      <c r="A9" s="19" t="s">
        <v>6</v>
      </c>
      <c r="B9" s="21" t="str">
        <f>_xlfn.IFNA(VLOOKUP(B$2&amp;$A9,竖总表!$A$2:$B$507,2,FALSE),"")</f>
        <v>阿哥</v>
      </c>
      <c r="C9" s="21" t="str">
        <f>_xlfn.IFNA(VLOOKUP(C$2&amp;$A9,竖总表!$A$2:$B$507,2,FALSE),"")</f>
        <v>八卦</v>
      </c>
      <c r="D9" s="21" t="str">
        <f>_xlfn.IFNA(VLOOKUP(D$2&amp;$A9,竖总表!$A$2:$B$507,2,FALSE),"")</f>
        <v>唇膏</v>
      </c>
      <c r="E9" s="21" t="str">
        <f>_xlfn.IFNA(VLOOKUP(E$2&amp;$A9,竖总表!$A$2:$B$507,2,FALSE),"")</f>
        <v>蛋糕弹弓</v>
      </c>
      <c r="F9" s="21" t="str">
        <f>_xlfn.IFNA(VLOOKUP(F$2&amp;$A9,竖总表!$A$2:$B$507,2,FALSE),"")</f>
        <v>二锅头</v>
      </c>
      <c r="G9" s="21" t="str">
        <f>_xlfn.IFNA(VLOOKUP(G$2&amp;$A9,竖总表!$A$2:$B$507,2,FALSE),"")</f>
        <v>发箍</v>
      </c>
      <c r="H9" s="21" t="str">
        <f>_xlfn.IFNA(VLOOKUP(H$2&amp;$A9,竖总表!$A$2:$B$507,2,FALSE),"")</f>
        <v/>
      </c>
      <c r="I9" s="21" t="str">
        <f>_xlfn.IFNA(VLOOKUP(I$2&amp;$A9,竖总表!$A$2:$B$507,2,FALSE),"")</f>
        <v>黄瓜</v>
      </c>
      <c r="J9" s="21" t="str">
        <f>_xlfn.IFNA(VLOOKUP(J$2&amp;$A9,竖总表!$A$2:$B$507,2,FALSE),"")</f>
        <v>金刚-</v>
      </c>
      <c r="K9" s="21" t="str">
        <f>_xlfn.IFNA(VLOOKUP(K$2&amp;$A9,竖总表!$A$2:$B$507,2,FALSE),"")</f>
        <v>苦瓜</v>
      </c>
      <c r="L9" s="21" t="str">
        <f>_xlfn.IFNA(VLOOKUP(L$2&amp;$A9,竖总表!$A$2:$B$507,2,FALSE),"")</f>
        <v>乐高</v>
      </c>
      <c r="M9" s="21" t="str">
        <f>_xlfn.IFNA(VLOOKUP(M$2&amp;$A9,竖总表!$A$2:$B$507,2,FALSE),"")</f>
        <v>芒果</v>
      </c>
      <c r="N9" s="21" t="str">
        <f>_xlfn.IFNA(VLOOKUP(N$2&amp;$A9,竖总表!$A$2:$B$507,2,FALSE),"")</f>
        <v>南瓜</v>
      </c>
      <c r="O9" s="21" t="str">
        <f>_xlfn.IFNA(VLOOKUP(O$2&amp;$A9,竖总表!$A$2:$B$507,2,FALSE),"")</f>
        <v>欧冠*</v>
      </c>
      <c r="P9" s="21" t="str">
        <f>_xlfn.IFNA(VLOOKUP(P$2&amp;$A9,竖总表!$A$2:$B$507,2,FALSE),"")</f>
        <v>培根</v>
      </c>
      <c r="Q9" s="21" t="str">
        <f>_xlfn.IFNA(VLOOKUP(Q$2&amp;$A9,竖总表!$A$2:$B$507,2,FALSE),"")</f>
        <v>切割机</v>
      </c>
      <c r="R9" s="21" t="str">
        <f>_xlfn.IFNA(VLOOKUP(R$2&amp;$A9,竖总表!$A$2:$B$507,2,FALSE),"")</f>
        <v>染缸</v>
      </c>
      <c r="S9" s="21" t="str">
        <f>_xlfn.IFNA(VLOOKUP(S$2&amp;$A9,竖总表!$A$2:$B$507,2,FALSE),"")</f>
        <v>试管</v>
      </c>
      <c r="T9" s="21" t="str">
        <f>_xlfn.IFNA(VLOOKUP(T$2&amp;$A9,竖总表!$A$2:$B$507,2,FALSE),"")</f>
        <v>铁轨</v>
      </c>
      <c r="U9" s="21" t="str">
        <f>_xlfn.IFNA(VLOOKUP(U$2&amp;$A9,竖总表!$A$2:$B$507,2,FALSE),"")</f>
        <v>瓮缸</v>
      </c>
      <c r="V9" s="21" t="str">
        <f>_xlfn.IFNA(VLOOKUP(V$2&amp;$A9,竖总表!$A$2:$B$507,2,FALSE),"")</f>
        <v>西瓜</v>
      </c>
      <c r="W9" s="21" t="str">
        <f>_xlfn.IFNA(VLOOKUP(W$2&amp;$A9,竖总表!$A$2:$B$507,2,FALSE),"")</f>
        <v>衣柜</v>
      </c>
      <c r="X9" s="22" t="str">
        <f>_xlfn.IFNA(VLOOKUP(X$2&amp;$A9,竖总表!$A$2:$B$507,2,FALSE),"")</f>
        <v>战鼓</v>
      </c>
    </row>
    <row r="10" spans="1:24" ht="18" customHeight="1">
      <c r="A10" s="19" t="s">
        <v>7</v>
      </c>
      <c r="B10" s="21" t="str">
        <f>_xlfn.IFNA(VLOOKUP(B$2&amp;$A10,竖总表!$A$2:$B$507,2,FALSE),"")</f>
        <v>暗黑</v>
      </c>
      <c r="C10" s="21" t="str">
        <f>_xlfn.IFNA(VLOOKUP(C$2&amp;$A10,竖总表!$A$2:$B$507,2,FALSE),"")</f>
        <v>壁虎</v>
      </c>
      <c r="D10" s="21" t="str">
        <f>_xlfn.IFNA(VLOOKUP(D$2&amp;$A10,竖总表!$A$2:$B$507,2,FALSE),"")</f>
        <v>柴火</v>
      </c>
      <c r="E10" s="21" t="str">
        <f>_xlfn.IFNA(VLOOKUP(E$2&amp;$A10,竖总表!$A$2:$B$507,2,FALSE),"")</f>
        <v>吊环</v>
      </c>
      <c r="F10" s="21" t="str">
        <f>_xlfn.IFNA(VLOOKUP(F$2&amp;$A10,竖总表!$A$2:$B$507,2,FALSE),"")</f>
        <v>二胡</v>
      </c>
      <c r="G10" s="21" t="str">
        <f>_xlfn.IFNA(VLOOKUP(G$2&amp;$A10,竖总表!$A$2:$B$507,2,FALSE),"")</f>
        <v>凤凰</v>
      </c>
      <c r="H10" s="21" t="str">
        <f>_xlfn.IFNA(VLOOKUP(H$2&amp;$A10,竖总表!$A$2:$B$507,2,FALSE),"")</f>
        <v>篝火</v>
      </c>
      <c r="I10" s="21" t="str">
        <f>_xlfn.IFNA(VLOOKUP(I$2&amp;$A10,竖总表!$A$2:$B$507,2,FALSE),"")</f>
        <v/>
      </c>
      <c r="J10" s="21" t="str">
        <f>_xlfn.IFNA(VLOOKUP(J$2&amp;$A10,竖总表!$A$2:$B$507,2,FALSE),"")</f>
        <v>菊花</v>
      </c>
      <c r="K10" s="21" t="str">
        <f>_xlfn.IFNA(VLOOKUP(K$2&amp;$A10,竖总表!$A$2:$B$507,2,FALSE),"")</f>
        <v>葵花</v>
      </c>
      <c r="L10" s="21" t="str">
        <f>_xlfn.IFNA(VLOOKUP(L$2&amp;$A10,竖总表!$A$2:$B$507,2,FALSE),"")</f>
        <v>`老虎</v>
      </c>
      <c r="M10" s="21" t="str">
        <f>_xlfn.IFNA(VLOOKUP(M$2&amp;$A10,竖总表!$A$2:$B$507,2,FALSE),"")</f>
        <v>灭火器</v>
      </c>
      <c r="N10" s="21" t="str">
        <f>_xlfn.IFNA(VLOOKUP(N$2&amp;$A10,竖总表!$A$2:$B$507,2,FALSE),"")</f>
        <v>尿壶</v>
      </c>
      <c r="O10" s="21" t="str">
        <f>_xlfn.IFNA(VLOOKUP(O$2&amp;$A10,竖总表!$A$2:$B$507,2,FALSE),"")</f>
        <v>`ohm</v>
      </c>
      <c r="P10" s="21" t="str">
        <f>_xlfn.IFNA(VLOOKUP(P$2&amp;$A10,竖总表!$A$2:$B$507,2,FALSE),"")</f>
        <v>喷壶</v>
      </c>
      <c r="Q10" s="21" t="str">
        <f>_xlfn.IFNA(VLOOKUP(Q$2&amp;$A10,竖总表!$A$2:$B$507,2,FALSE),"")</f>
        <v>秦昊+</v>
      </c>
      <c r="R10" s="21" t="str">
        <f>_xlfn.IFNA(VLOOKUP(R$2&amp;$A10,竖总表!$A$2:$B$507,2,FALSE),"")</f>
        <v>`软红</v>
      </c>
      <c r="S10" s="21" t="str">
        <f>_xlfn.IFNA(VLOOKUP(S$2&amp;$A10,竖总表!$A$2:$B$507,2,FALSE),"")</f>
        <v>珊瑚</v>
      </c>
      <c r="T10" s="21" t="str">
        <f>_xlfn.IFNA(VLOOKUP(T$2&amp;$A10,竖总表!$A$2:$B$507,2,FALSE),"")</f>
        <v>糖葫芦</v>
      </c>
      <c r="U10" s="21" t="str">
        <f>_xlfn.IFNA(VLOOKUP(U$2&amp;$A10,竖总表!$A$2:$B$507,2,FALSE),"")</f>
        <v>万花筒</v>
      </c>
      <c r="V10" s="21" t="str">
        <f>_xlfn.IFNA(VLOOKUP(V$2&amp;$A10,竖总表!$A$2:$B$507,2,FALSE),"")</f>
        <v>绣花针</v>
      </c>
      <c r="W10" s="21" t="str">
        <f>_xlfn.IFNA(VLOOKUP(W$2&amp;$A10,竖总表!$A$2:$B$507,2,FALSE),"")</f>
        <v>樱花</v>
      </c>
      <c r="X10" s="22" t="str">
        <f>_xlfn.IFNA(VLOOKUP(X$2&amp;$A10,竖总表!$A$2:$B$507,2,FALSE),"")</f>
        <v>中华*</v>
      </c>
    </row>
    <row r="11" spans="1:24" ht="18" customHeight="1">
      <c r="A11" s="19" t="s">
        <v>8</v>
      </c>
      <c r="B11" s="21" t="str">
        <f>_xlfn.IFNA(VLOOKUP(B$2&amp;$A11,竖总表!$A$2:$B$507,2,FALSE),"")</f>
        <v>埃及</v>
      </c>
      <c r="C11" s="21" t="str">
        <f>_xlfn.IFNA(VLOOKUP(C$2&amp;$A11,竖总表!$A$2:$B$507,2,FALSE),"")</f>
        <v>簸箕</v>
      </c>
      <c r="D11" s="21" t="str">
        <f>_xlfn.IFNA(VLOOKUP(D$2&amp;$A11,竖总表!$A$2:$B$507,2,FALSE),"")</f>
        <v>餐巾</v>
      </c>
      <c r="E11" s="21" t="str">
        <f>_xlfn.IFNA(VLOOKUP(E$2&amp;$A11,竖总表!$A$2:$B$507,2,FALSE),"")</f>
        <v>独角兽</v>
      </c>
      <c r="F11" s="21" t="str">
        <f>_xlfn.IFNA(VLOOKUP(F$2&amp;$A11,竖总表!$A$2:$B$507,2,FALSE),"")</f>
        <v>二极管</v>
      </c>
      <c r="G11" s="21" t="str">
        <f>_xlfn.IFNA(VLOOKUP(G$2&amp;$A11,竖总表!$A$2:$B$507,2,FALSE),"")</f>
        <v>佛经</v>
      </c>
      <c r="H11" s="21" t="str">
        <f>_xlfn.IFNA(VLOOKUP(H$2&amp;$A11,竖总表!$A$2:$B$507,2,FALSE),"")</f>
        <v>公交</v>
      </c>
      <c r="I11" s="21" t="str">
        <f>_xlfn.IFNA(VLOOKUP(I$2&amp;$A11,竖总表!$A$2:$B$507,2,FALSE),"")</f>
        <v>火炬</v>
      </c>
      <c r="J11" s="21" t="str">
        <f>_xlfn.IFNA(VLOOKUP(J$2&amp;$A11,竖总表!$A$2:$B$507,2,FALSE),"")</f>
        <v/>
      </c>
      <c r="K11" s="21" t="str">
        <f>_xlfn.IFNA(VLOOKUP(K$2&amp;$A11,竖总表!$A$2:$B$507,2,FALSE),"")</f>
        <v>坎肩</v>
      </c>
      <c r="L11" s="21" t="str">
        <f>_xlfn.IFNA(VLOOKUP(L$2&amp;$A11,竖总表!$A$2:$B$507,2,FALSE),"")</f>
        <v>棱镜</v>
      </c>
      <c r="M11" s="21" t="str">
        <f>_xlfn.IFNA(VLOOKUP(M$2&amp;$A11,竖总表!$A$2:$B$507,2,FALSE),"")</f>
        <v>民警</v>
      </c>
      <c r="N11" s="21" t="str">
        <f>_xlfn.IFNA(VLOOKUP(N$2&amp;$A11,竖总表!$A$2:$B$507,2,FALSE),"")</f>
        <v>牛角</v>
      </c>
      <c r="O11" s="21" t="str">
        <f>_xlfn.IFNA(VLOOKUP(O$2&amp;$A11,竖总表!$A$2:$B$507,2,FALSE),"")</f>
        <v>奥加</v>
      </c>
      <c r="P11" s="21" t="str">
        <f>_xlfn.IFNA(VLOOKUP(P$2&amp;$A11,竖总表!$A$2:$B$507,2,FALSE),"")</f>
        <v>盆景</v>
      </c>
      <c r="Q11" s="21" t="str">
        <f>_xlfn.IFNA(VLOOKUP(Q$2&amp;$A11,竖总表!$A$2:$B$507,2,FALSE),"")</f>
        <v>拳击</v>
      </c>
      <c r="R11" s="21" t="str">
        <f>_xlfn.IFNA(VLOOKUP(R$2&amp;$A11,竖总表!$A$2:$B$507,2,FALSE),"")</f>
        <v>`肉夹馍</v>
      </c>
      <c r="S11" s="21" t="str">
        <f>_xlfn.IFNA(VLOOKUP(S$2&amp;$A11,竖总表!$A$2:$B$507,2,FALSE),"")</f>
        <v>双截棍</v>
      </c>
      <c r="T11" s="21" t="str">
        <f>_xlfn.IFNA(VLOOKUP(T$2&amp;$A11,竖总表!$A$2:$B$507,2,FALSE),"")</f>
        <v>透镜</v>
      </c>
      <c r="U11" s="21" t="str">
        <f>_xlfn.IFNA(VLOOKUP(U$2&amp;$A11,竖总表!$A$2:$B$507,2,FALSE),"")</f>
        <v>玩具</v>
      </c>
      <c r="V11" s="21" t="str">
        <f>_xlfn.IFNA(VLOOKUP(V$2&amp;$A11,竖总表!$A$2:$B$507,2,FALSE),"")</f>
        <v>陷阱</v>
      </c>
      <c r="W11" s="21" t="str">
        <f>_xlfn.IFNA(VLOOKUP(W$2&amp;$A11,竖总表!$A$2:$B$507,2,FALSE),"")</f>
        <v>眼镜</v>
      </c>
      <c r="X11" s="22" t="str">
        <f>_xlfn.IFNA(VLOOKUP(X$2&amp;$A11,竖总表!$A$2:$B$507,2,FALSE),"")</f>
        <v>坐骑</v>
      </c>
    </row>
    <row r="12" spans="1:24" ht="18" customHeight="1">
      <c r="A12" s="19" t="s">
        <v>9</v>
      </c>
      <c r="B12" s="21" t="str">
        <f>_xlfn.IFNA(VLOOKUP(B$2&amp;$A12,竖总表!$A$2:$B$507,2,FALSE),"")</f>
        <v>AK47</v>
      </c>
      <c r="C12" s="21" t="str">
        <f>_xlfn.IFNA(VLOOKUP(C$2&amp;$A12,竖总表!$A$2:$B$507,2,FALSE),"")</f>
        <v>贝壳</v>
      </c>
      <c r="D12" s="21" t="str">
        <f>_xlfn.IFNA(VLOOKUP(D$2&amp;$A12,竖总表!$A$2:$B$507,2,FALSE),"")</f>
        <v>创可贴</v>
      </c>
      <c r="E12" s="21" t="str">
        <f>_xlfn.IFNA(VLOOKUP(E$2&amp;$A12,竖总表!$A$2:$B$507,2,FALSE),"")</f>
        <v>短裤</v>
      </c>
      <c r="F12" s="21" t="str">
        <f>_xlfn.IFNA(VLOOKUP(F$2&amp;$A12,竖总表!$A$2:$B$507,2,FALSE),"")</f>
        <v>尔康</v>
      </c>
      <c r="G12" s="21" t="str">
        <f>_xlfn.IFNA(VLOOKUP(G$2&amp;$A12,竖总表!$A$2:$B$507,2,FALSE),"")</f>
        <v>饭卡</v>
      </c>
      <c r="H12" s="21" t="str">
        <f>_xlfn.IFNA(VLOOKUP(H$2&amp;$A12,竖总表!$A$2:$B$507,2,FALSE),"")</f>
        <v>钢盔</v>
      </c>
      <c r="I12" s="21" t="str">
        <f>_xlfn.IFNA(VLOOKUP(I$2&amp;$A12,竖总表!$A$2:$B$507,2,FALSE),"")</f>
        <v>哈克-</v>
      </c>
      <c r="J12" s="21" t="str">
        <f>_xlfn.IFNA(VLOOKUP(J$2&amp;$A12,竖总表!$A$2:$B$507,2,FALSE),"")</f>
        <v>`JK</v>
      </c>
      <c r="K12" s="21" t="str">
        <f>_xlfn.IFNA(VLOOKUP(K$2&amp;$A12,竖总表!$A$2:$B$507,2,FALSE),"")</f>
        <v/>
      </c>
      <c r="L12" s="21" t="str">
        <f>_xlfn.IFNA(VLOOKUP(L$2&amp;$A12,竖总表!$A$2:$B$507,2,FALSE),"")</f>
        <v>林克-</v>
      </c>
      <c r="M12" s="21" t="str">
        <f>_xlfn.IFNA(VLOOKUP(M$2&amp;$A12,竖总表!$A$2:$B$507,2,FALSE),"")</f>
        <v>棉裤</v>
      </c>
      <c r="N12" s="21" t="str">
        <f>_xlfn.IFNA(VLOOKUP(N$2&amp;$A12,竖总表!$A$2:$B$507,2,FALSE),"")</f>
        <v>纽扣</v>
      </c>
      <c r="O12" s="21" t="str">
        <f>_xlfn.IFNA(VLOOKUP(O$2&amp;$A12,竖总表!$A$2:$B$507,2,FALSE),"")</f>
        <v>`OK*</v>
      </c>
      <c r="P12" s="21" t="str">
        <f>_xlfn.IFNA(VLOOKUP(P$2&amp;$A12,竖总表!$A$2:$B$507,2,FALSE),"")</f>
        <v>扑克</v>
      </c>
      <c r="Q12" s="21" t="str">
        <f>_xlfn.IFNA(VLOOKUP(Q$2&amp;$A12,竖总表!$A$2:$B$507,2,FALSE),"")</f>
        <v>巧克力</v>
      </c>
      <c r="R12" s="21" t="str">
        <f>_xlfn.IFNA(VLOOKUP(R$2&amp;$A12,竖总表!$A$2:$B$507,2,FALSE),"")</f>
        <v>瑞克-</v>
      </c>
      <c r="S12" s="21" t="str">
        <f>_xlfn.IFNA(VLOOKUP(S$2&amp;$A12,竖总表!$A$2:$B$507,2,FALSE),"")</f>
        <v>烧烤</v>
      </c>
      <c r="T12" s="21" t="str">
        <f>_xlfn.IFNA(VLOOKUP(T$2&amp;$A12,竖总表!$A$2:$B$507,2,FALSE),"")</f>
        <v>坦克</v>
      </c>
      <c r="U12" s="21" t="str">
        <f>_xlfn.IFNA(VLOOKUP(U$2&amp;$A12,竖总表!$A$2:$B$507,2,FALSE),"")</f>
        <v>悟空</v>
      </c>
      <c r="V12" s="21" t="str">
        <f>_xlfn.IFNA(VLOOKUP(V$2&amp;$A12,竖总表!$A$2:$B$507,2,FALSE),"")</f>
        <v>星空%</v>
      </c>
      <c r="W12" s="21" t="str">
        <f>_xlfn.IFNA(VLOOKUP(W$2&amp;$A12,竖总表!$A$2:$B$507,2,FALSE),"")</f>
        <v>泳裤</v>
      </c>
      <c r="X12" s="22" t="str">
        <f>_xlfn.IFNA(VLOOKUP(X$2&amp;$A12,竖总表!$A$2:$B$507,2,FALSE),"")</f>
        <v>竹筐</v>
      </c>
    </row>
    <row r="13" spans="1:24" ht="18" customHeight="1">
      <c r="A13" s="19" t="s">
        <v>10</v>
      </c>
      <c r="B13" s="21" t="str">
        <f>_xlfn.IFNA(VLOOKUP(B$2&amp;$A13,竖总表!$A$2:$B$507,2,FALSE),"")</f>
        <v>阿拉伯</v>
      </c>
      <c r="C13" s="21" t="str">
        <f>_xlfn.IFNA(VLOOKUP(C$2&amp;$A13,竖总表!$A$2:$B$507,2,FALSE),"")</f>
        <v>宾利</v>
      </c>
      <c r="D13" s="21" t="str">
        <f>_xlfn.IFNA(VLOOKUP(D$2&amp;$A13,竖总表!$A$2:$B$507,2,FALSE),"")</f>
        <v>成龙+</v>
      </c>
      <c r="E13" s="21" t="str">
        <f>_xlfn.IFNA(VLOOKUP(E$2&amp;$A13,竖总表!$A$2:$B$507,2,FALSE),"")</f>
        <v>灯笼</v>
      </c>
      <c r="F13" s="21" t="str">
        <f>_xlfn.IFNA(VLOOKUP(F$2&amp;$A13,竖总表!$A$2:$B$507,2,FALSE),"")</f>
        <v>二郎神</v>
      </c>
      <c r="G13" s="21" t="str">
        <f>_xlfn.IFNA(VLOOKUP(G$2&amp;$A13,竖总表!$A$2:$B$507,2,FALSE),"")</f>
        <v>`凤梨</v>
      </c>
      <c r="H13" s="21" t="str">
        <f>_xlfn.IFNA(VLOOKUP(H$2&amp;$A13,竖总表!$A$2:$B$507,2,FALSE),"")</f>
        <v>咖喱</v>
      </c>
      <c r="I13" s="21" t="str">
        <f>_xlfn.IFNA(VLOOKUP(I$2&amp;$A13,竖总表!$A$2:$B$507,2,FALSE),"")</f>
        <v>灰狼</v>
      </c>
      <c r="J13" s="21" t="str">
        <f>_xlfn.IFNA(VLOOKUP(J$2&amp;$A13,竖总表!$A$2:$B$507,2,FALSE),"")</f>
        <v>降落伞</v>
      </c>
      <c r="K13" s="21" t="str">
        <f>_xlfn.IFNA(VLOOKUP(K$2&amp;$A13,竖总表!$A$2:$B$507,2,FALSE),"")</f>
        <v>骷髅</v>
      </c>
      <c r="L13" s="21" t="str">
        <f>_xlfn.IFNA(VLOOKUP(L$2&amp;$A13,竖总表!$A$2:$B$507,2,FALSE),"")</f>
        <v/>
      </c>
      <c r="M13" s="21" t="str">
        <f>_xlfn.IFNA(VLOOKUP(M$2&amp;$A13,竖总表!$A$2:$B$507,2,FALSE),"")</f>
        <v>牡蛎</v>
      </c>
      <c r="N13" s="21" t="str">
        <f>_xlfn.IFNA(VLOOKUP(N$2&amp;$A13,竖总表!$A$2:$B$507,2,FALSE),"")</f>
        <v>能量球</v>
      </c>
      <c r="O13" s="21" t="str">
        <f>_xlfn.IFNA(VLOOKUP(O$2&amp;$A13,竖总表!$A$2:$B$507,2,FALSE),"")</f>
        <v>傲罗-</v>
      </c>
      <c r="P13" s="21" t="str">
        <f>_xlfn.IFNA(VLOOKUP(P$2&amp;$A13,竖总表!$A$2:$B$507,2,FALSE),"")</f>
        <v>爬犁</v>
      </c>
      <c r="Q13" s="21" t="str">
        <f>_xlfn.IFNA(VLOOKUP(Q$2&amp;$A13,竖总表!$A$2:$B$507,2,FALSE),"")</f>
        <v>情侣</v>
      </c>
      <c r="R13" s="21" t="str">
        <f>_xlfn.IFNA(VLOOKUP(R$2&amp;$A13,竖总表!$A$2:$B$507,2,FALSE),"")</f>
        <v>日历</v>
      </c>
      <c r="S13" s="21" t="str">
        <f>_xlfn.IFNA(VLOOKUP(S$2&amp;$A13,竖总表!$A$2:$B$507,2,FALSE),"")</f>
        <v>神龙</v>
      </c>
      <c r="T13" s="21" t="str">
        <f>_xlfn.IFNA(VLOOKUP(T$2&amp;$A13,竖总表!$A$2:$B$507,2,FALSE),"")</f>
        <v>特朗普</v>
      </c>
      <c r="U13" s="21" t="str">
        <f>_xlfn.IFNA(VLOOKUP(U$2&amp;$A13,竖总表!$A$2:$B$507,2,FALSE),"")</f>
        <v>瓦力-</v>
      </c>
      <c r="V13" s="21" t="str">
        <f>_xlfn.IFNA(VLOOKUP(V$2&amp;$A13,竖总表!$A$2:$B$507,2,FALSE),"")</f>
        <v>驯鹿</v>
      </c>
      <c r="W13" s="21" t="str">
        <f>_xlfn.IFNA(VLOOKUP(W$2&amp;$A13,竖总表!$A$2:$B$507,2,FALSE),"")</f>
        <v>哑铃</v>
      </c>
      <c r="X13" s="22" t="str">
        <f>_xlfn.IFNA(VLOOKUP(X$2&amp;$A13,竖总表!$A$2:$B$507,2,FALSE),"")</f>
        <v>泽连斯基+</v>
      </c>
    </row>
    <row r="14" spans="1:24" ht="18" customHeight="1">
      <c r="A14" s="19" t="s">
        <v>11</v>
      </c>
      <c r="B14" s="21" t="str">
        <f>_xlfn.IFNA(VLOOKUP(B$2&amp;$A14,竖总表!$A$2:$B$507,2,FALSE),"")</f>
        <v>阿妹+</v>
      </c>
      <c r="C14" s="21" t="str">
        <f>_xlfn.IFNA(VLOOKUP(C$2&amp;$A14,竖总表!$A$2:$B$507,2,FALSE),"")</f>
        <v>斑马</v>
      </c>
      <c r="D14" s="21" t="str">
        <f>_xlfn.IFNA(VLOOKUP(D$2&amp;$A14,竖总表!$A$2:$B$507,2,FALSE),"")</f>
        <v>筹码</v>
      </c>
      <c r="E14" s="21" t="str">
        <f>_xlfn.IFNA(VLOOKUP(E$2&amp;$A14,竖总表!$A$2:$B$507,2,FALSE),"")</f>
        <v>盗墓%</v>
      </c>
      <c r="F14" s="21" t="str">
        <f>_xlfn.IFNA(VLOOKUP(F$2&amp;$A14,竖总表!$A$2:$B$507,2,FALSE),"")</f>
        <v>恶魔</v>
      </c>
      <c r="G14" s="21" t="str">
        <f>_xlfn.IFNA(VLOOKUP(G$2&amp;$A14,竖总表!$A$2:$B$507,2,FALSE),"")</f>
        <v>坟墓</v>
      </c>
      <c r="H14" s="21" t="str">
        <f>_xlfn.IFNA(VLOOKUP(H$2&amp;$A14,竖总表!$A$2:$B$507,2,FALSE),"")</f>
        <v>根苗</v>
      </c>
      <c r="I14" s="21" t="str">
        <f>_xlfn.IFNA(VLOOKUP(I$2&amp;$A14,竖总表!$A$2:$B$507,2,FALSE),"")</f>
        <v>航母</v>
      </c>
      <c r="J14" s="21" t="str">
        <f>_xlfn.IFNA(VLOOKUP(J$2&amp;$A14,竖总表!$A$2:$B$507,2,FALSE),"")</f>
        <v>芥末</v>
      </c>
      <c r="K14" s="21" t="str">
        <f>_xlfn.IFNA(VLOOKUP(K$2&amp;$A14,竖总表!$A$2:$B$507,2,FALSE),"")</f>
        <v>孔明-</v>
      </c>
      <c r="L14" s="21" t="str">
        <f>_xlfn.IFNA(VLOOKUP(L$2&amp;$A14,竖总表!$A$2:$B$507,2,FALSE),"")</f>
        <v>龙猫</v>
      </c>
      <c r="M14" s="21" t="str">
        <f>_xlfn.IFNA(VLOOKUP(M$2&amp;$A14,竖总表!$A$2:$B$507,2,FALSE),"")</f>
        <v/>
      </c>
      <c r="N14" s="21" t="str">
        <f>_xlfn.IFNA(VLOOKUP(N$2&amp;$A14,竖总表!$A$2:$B$507,2,FALSE),"")</f>
        <v>柠檬</v>
      </c>
      <c r="O14" s="21" t="str">
        <f>_xlfn.IFNA(VLOOKUP(O$2&amp;$A14,竖总表!$A$2:$B$507,2,FALSE),"")</f>
        <v>奥妙</v>
      </c>
      <c r="P14" s="21" t="str">
        <f>_xlfn.IFNA(VLOOKUP(P$2&amp;$A14,竖总表!$A$2:$B$507,2,FALSE),"")</f>
        <v>泡面</v>
      </c>
      <c r="Q14" s="21" t="str">
        <f>_xlfn.IFNA(VLOOKUP(Q$2&amp;$A14,竖总表!$A$2:$B$507,2,FALSE),"")</f>
        <v>驱魔人</v>
      </c>
      <c r="R14" s="21" t="str">
        <f>_xlfn.IFNA(VLOOKUP(R$2&amp;$A14,竖总表!$A$2:$B$507,2,FALSE),"")</f>
        <v>人民币</v>
      </c>
      <c r="S14" s="21" t="str">
        <f>_xlfn.IFNA(VLOOKUP(S$2&amp;$A14,竖总表!$A$2:$B$507,2,FALSE),"")</f>
        <v>酸梅汤</v>
      </c>
      <c r="T14" s="21" t="str">
        <f>_xlfn.IFNA(VLOOKUP(T$2&amp;$A14,竖总表!$A$2:$B$507,2,FALSE),"")</f>
        <v>汤姆</v>
      </c>
      <c r="U14" s="21" t="str">
        <f>_xlfn.IFNA(VLOOKUP(U$2&amp;$A14,竖总表!$A$2:$B$507,2,FALSE),"")</f>
        <v>乌梅</v>
      </c>
      <c r="V14" s="21" t="str">
        <f>_xlfn.IFNA(VLOOKUP(V$2&amp;$A14,竖总表!$A$2:$B$507,2,FALSE),"")</f>
        <v>熊猫#</v>
      </c>
      <c r="W14" s="21" t="str">
        <f>_xlfn.IFNA(VLOOKUP(W$2&amp;$A14,竖总表!$A$2:$B$507,2,FALSE),"")</f>
        <v>玉米</v>
      </c>
      <c r="X14" s="22" t="str">
        <f>_xlfn.IFNA(VLOOKUP(X$2&amp;$A14,竖总表!$A$2:$B$507,2,FALSE),"")</f>
        <v>芝麻</v>
      </c>
    </row>
    <row r="15" spans="1:24" ht="18" customHeight="1">
      <c r="A15" s="19" t="s">
        <v>12</v>
      </c>
      <c r="B15" s="21" t="str">
        <f>_xlfn.IFNA(VLOOKUP(B$2&amp;$A15,竖总表!$A$2:$B$507,2,FALSE),"")</f>
        <v>安妮-</v>
      </c>
      <c r="C15" s="21" t="str">
        <f>_xlfn.IFNA(VLOOKUP(C$2&amp;$A15,竖总表!$A$2:$B$507,2,FALSE),"")</f>
        <v>白娘子-</v>
      </c>
      <c r="D15" s="21" t="str">
        <f>_xlfn.IFNA(VLOOKUP(D$2&amp;$A15,竖总表!$A$2:$B$507,2,FALSE),"")</f>
        <v>彩泥</v>
      </c>
      <c r="E15" s="21" t="str">
        <f>_xlfn.IFNA(VLOOKUP(E$2&amp;$A15,竖总表!$A$2:$B$507,2,FALSE),"")</f>
        <v>豆奶</v>
      </c>
      <c r="F15" s="21" t="str">
        <f>_xlfn.IFNA(VLOOKUP(F$2&amp;$A15,竖总表!$A$2:$B$507,2,FALSE),"")</f>
        <v>摁*</v>
      </c>
      <c r="G15" s="21" t="str">
        <f>_xlfn.IFNA(VLOOKUP(G$2&amp;$A15,竖总表!$A$2:$B$507,2,FALSE),"")</f>
        <v>肥牛</v>
      </c>
      <c r="H15" s="21" t="str">
        <f>_xlfn.IFNA(VLOOKUP(H$2&amp;$A15,竖总表!$A$2:$B$507,2,FALSE),"")</f>
        <v>耕牛</v>
      </c>
      <c r="I15" s="21" t="str">
        <f>_xlfn.IFNA(VLOOKUP(I$2&amp;$A15,竖总表!$A$2:$B$507,2,FALSE),"")</f>
        <v>混凝土</v>
      </c>
      <c r="J15" s="21" t="str">
        <f>_xlfn.IFNA(VLOOKUP(J$2&amp;$A15,竖总表!$A$2:$B$507,2,FALSE),"")</f>
        <v>胶囊</v>
      </c>
      <c r="K15" s="21" t="str">
        <f>_xlfn.IFNA(VLOOKUP(K$2&amp;$A15,竖总表!$A$2:$B$507,2,FALSE),"")</f>
        <v>肯尼迪+</v>
      </c>
      <c r="L15" s="21" t="str">
        <f>_xlfn.IFNA(VLOOKUP(L$2&amp;$A15,竖总表!$A$2:$B$507,2,FALSE),"")</f>
        <v>列宁+</v>
      </c>
      <c r="M15" s="21" t="str">
        <f>_xlfn.IFNA(VLOOKUP(M$2&amp;$A15,竖总表!$A$2:$B$507,2,FALSE),"")</f>
        <v>蒙牛</v>
      </c>
      <c r="N15" s="21" t="str">
        <f>_xlfn.IFNA(VLOOKUP(N$2&amp;$A15,竖总表!$A$2:$B$507,2,FALSE),"")</f>
        <v/>
      </c>
      <c r="O15" s="21" t="str">
        <f>_xlfn.IFNA(VLOOKUP(O$2&amp;$A15,竖总表!$A$2:$B$507,2,FALSE),"")</f>
        <v>`On*</v>
      </c>
      <c r="P15" s="21" t="str">
        <f>_xlfn.IFNA(VLOOKUP(P$2&amp;$A15,竖总表!$A$2:$B$507,2,FALSE),"")</f>
        <v>`匹诺曹</v>
      </c>
      <c r="Q15" s="21" t="str">
        <f>_xlfn.IFNA(VLOOKUP(Q$2&amp;$A15,竖总表!$A$2:$B$507,2,FALSE),"")</f>
        <v>牵牛花</v>
      </c>
      <c r="R15" s="21" t="str">
        <f>_xlfn.IFNA(VLOOKUP(R$2&amp;$A15,竖总表!$A$2:$B$507,2,FALSE),"")</f>
        <v>乳牛</v>
      </c>
      <c r="S15" s="21" t="str">
        <f>_xlfn.IFNA(VLOOKUP(S$2&amp;$A15,竖总表!$A$2:$B$507,2,FALSE),"")</f>
        <v>唢呐索尼</v>
      </c>
      <c r="T15" s="21" t="str">
        <f>_xlfn.IFNA(VLOOKUP(T$2&amp;$A15,竖总表!$A$2:$B$507,2,FALSE),"")</f>
        <v>鸵鸟</v>
      </c>
      <c r="U15" s="21" t="str">
        <f>_xlfn.IFNA(VLOOKUP(U$2&amp;$A15,竖总表!$A$2:$B$507,2,FALSE),"")</f>
        <v>蜗牛</v>
      </c>
      <c r="V15" s="21" t="str">
        <f>_xlfn.IFNA(VLOOKUP(V$2&amp;$A15,竖总表!$A$2:$B$507,2,FALSE),"")</f>
        <v>仙女</v>
      </c>
      <c r="W15" s="21" t="str">
        <f>_xlfn.IFNA(VLOOKUP(W$2&amp;$A15,竖总表!$A$2:$B$507,2,FALSE),"")</f>
        <v>云南</v>
      </c>
      <c r="X15" s="22" t="str">
        <f>_xlfn.IFNA(VLOOKUP(X$2&amp;$A15,竖总表!$A$2:$B$507,2,FALSE),"")</f>
        <v>枣泥</v>
      </c>
    </row>
    <row r="16" spans="1:24" ht="18" customHeight="1">
      <c r="A16" s="19" t="s">
        <v>13</v>
      </c>
      <c r="B16" s="21" t="str">
        <f>_xlfn.IFNA(VLOOKUP(B$2&amp;$A16,竖总表!$A$2:$B$507,2,FALSE),"")</f>
        <v>哀-</v>
      </c>
      <c r="C16" s="21" t="str">
        <f>_xlfn.IFNA(VLOOKUP(C$2&amp;$A16,竖总表!$A$2:$B$507,2,FALSE),"")</f>
        <v>笔</v>
      </c>
      <c r="D16" s="21" t="str">
        <f>_xlfn.IFNA(VLOOKUP(D$2&amp;$A16,竖总表!$A$2:$B$507,2,FALSE),"")</f>
        <v>磁</v>
      </c>
      <c r="E16" s="21" t="str">
        <f>_xlfn.IFNA(VLOOKUP(E$2&amp;$A16,竖总表!$A$2:$B$507,2,FALSE),"")</f>
        <v>兜</v>
      </c>
      <c r="F16" s="21" t="str">
        <f>_xlfn.IFNA(VLOOKUP(F$2&amp;$A16,竖总表!$A$2:$B$507,2,FALSE),"")</f>
        <v>`EI</v>
      </c>
      <c r="G16" s="21" t="str">
        <f>_xlfn.IFNA(VLOOKUP(G$2&amp;$A16,竖总表!$A$2:$B$507,2,FALSE),"")</f>
        <v>`佛</v>
      </c>
      <c r="H16" s="21" t="str">
        <f>_xlfn.IFNA(VLOOKUP(H$2&amp;$A16,竖总表!$A$2:$B$507,2,FALSE),"")</f>
        <v>狗</v>
      </c>
      <c r="I16" s="21" t="str">
        <f>_xlfn.IFNA(VLOOKUP(I$2&amp;$A16,竖总表!$A$2:$B$507,2,FALSE),"")</f>
        <v>猴</v>
      </c>
      <c r="J16" s="21" t="str">
        <f>_xlfn.IFNA(VLOOKUP(J$2&amp;$A16,竖总表!$A$2:$B$507,2,FALSE),"")</f>
        <v>鸡</v>
      </c>
      <c r="K16" s="21" t="str">
        <f>_xlfn.IFNA(VLOOKUP(K$2&amp;$A16,竖总表!$A$2:$B$507,2,FALSE),"")</f>
        <v>口</v>
      </c>
      <c r="L16" s="21" t="str">
        <f>_xlfn.IFNA(VLOOKUP(L$2&amp;$A16,竖总表!$A$2:$B$507,2,FALSE),"")</f>
        <v>梨</v>
      </c>
      <c r="M16" s="21" t="str">
        <f>_xlfn.IFNA(VLOOKUP(M$2&amp;$A16,竖总表!$A$2:$B$507,2,FALSE),"")</f>
        <v>猫</v>
      </c>
      <c r="N16" s="21" t="str">
        <f>_xlfn.IFNA(VLOOKUP(N$2&amp;$A16,竖总表!$A$2:$B$507,2,FALSE),"")</f>
        <v>糯</v>
      </c>
      <c r="O16" s="21" t="str">
        <f>_xlfn.IFNA(VLOOKUP(O$2&amp;$A16,竖总表!$A$2:$B$507,2,FALSE),"")</f>
        <v/>
      </c>
      <c r="P16" s="21" t="str">
        <f>_xlfn.IFNA(VLOOKUP(P$2&amp;$A16,竖总表!$A$2:$B$507,2,FALSE),"")</f>
        <v>坡坡#</v>
      </c>
      <c r="Q16" s="21" t="str">
        <f>_xlfn.IFNA(VLOOKUP(Q$2&amp;$A16,竖总表!$A$2:$B$507,2,FALSE),"")</f>
        <v>棋</v>
      </c>
      <c r="R16" s="21" t="str">
        <f>_xlfn.IFNA(VLOOKUP(R$2&amp;$A16,竖总表!$A$2:$B$507,2,FALSE),"")</f>
        <v>`日</v>
      </c>
      <c r="S16" s="21" t="str">
        <f>_xlfn.IFNA(VLOOKUP(S$2&amp;$A16,竖总表!$A$2:$B$507,2,FALSE),"")</f>
        <v>松</v>
      </c>
      <c r="T16" s="21" t="str">
        <f>_xlfn.IFNA(VLOOKUP(T$2&amp;$A16,竖总表!$A$2:$B$507,2,FALSE),"")</f>
        <v>梯</v>
      </c>
      <c r="U16" s="21" t="str">
        <f>_xlfn.IFNA(VLOOKUP(U$2&amp;$A16,竖总表!$A$2:$B$507,2,FALSE),"")</f>
        <v>`wings</v>
      </c>
      <c r="V16" s="21" t="str">
        <f>_xlfn.IFNA(VLOOKUP(V$2&amp;$A16,竖总表!$A$2:$B$507,2,FALSE),"")</f>
        <v>席</v>
      </c>
      <c r="W16" s="21" t="str">
        <f>_xlfn.IFNA(VLOOKUP(W$2&amp;$A16,竖总表!$A$2:$B$507,2,FALSE),"")</f>
        <v>悠悠球</v>
      </c>
      <c r="X16" s="22" t="str">
        <f>_xlfn.IFNA(VLOOKUP(X$2&amp;$A16,竖总表!$A$2:$B$507,2,FALSE),"")</f>
        <v>桌</v>
      </c>
    </row>
    <row r="17" spans="1:24" ht="18" customHeight="1">
      <c r="A17" s="19" t="s">
        <v>14</v>
      </c>
      <c r="B17" s="21" t="str">
        <f>_xlfn.IFNA(VLOOKUP(B$2&amp;$A17,竖总表!$A$2:$B$507,2,FALSE),"")</f>
        <v>`阿飘</v>
      </c>
      <c r="C17" s="21" t="str">
        <f>_xlfn.IFNA(VLOOKUP(C$2&amp;$A17,竖总表!$A$2:$B$507,2,FALSE),"")</f>
        <v>帮派*</v>
      </c>
      <c r="D17" s="21" t="str">
        <f>_xlfn.IFNA(VLOOKUP(D$2&amp;$A17,竖总表!$A$2:$B$507,2,FALSE),"")</f>
        <v>脆皮</v>
      </c>
      <c r="E17" s="21" t="str">
        <f>_xlfn.IFNA(VLOOKUP(E$2&amp;$A17,竖总表!$A$2:$B$507,2,FALSE),"")</f>
        <v>盾牌</v>
      </c>
      <c r="F17" s="21" t="str">
        <f>_xlfn.IFNA(VLOOKUP(F$2&amp;$A17,竖总表!$A$2:$B$507,2,FALSE),"")</f>
        <v>`EP*</v>
      </c>
      <c r="G17" s="21" t="str">
        <f>_xlfn.IFNA(VLOOKUP(G$2&amp;$A17,竖总表!$A$2:$B$507,2,FALSE),"")</f>
        <v>废品*</v>
      </c>
      <c r="H17" s="21" t="str">
        <f>_xlfn.IFNA(VLOOKUP(H$2&amp;$A17,竖总表!$A$2:$B$507,2,FALSE),"")</f>
        <v>瓜皮%</v>
      </c>
      <c r="I17" s="21" t="str">
        <f>_xlfn.IFNA(VLOOKUP(I$2&amp;$A17,竖总表!$A$2:$B$507,2,FALSE),"")</f>
        <v>画皮-</v>
      </c>
      <c r="J17" s="21" t="str">
        <f>_xlfn.IFNA(VLOOKUP(J$2&amp;$A17,竖总表!$A$2:$B$507,2,FALSE),"")</f>
        <v>键盘</v>
      </c>
      <c r="K17" s="21" t="str">
        <f>_xlfn.IFNA(VLOOKUP(K$2&amp;$A17,竖总表!$A$2:$B$507,2,FALSE),"")</f>
        <v>鲲鹏</v>
      </c>
      <c r="L17" s="21" t="str">
        <f>_xlfn.IFNA(VLOOKUP(L$2&amp;$A17,竖总表!$A$2:$B$507,2,FALSE),"")</f>
        <v>脸盆脸谱</v>
      </c>
      <c r="M17" s="21" t="str">
        <f>_xlfn.IFNA(VLOOKUP(M$2&amp;$A17,竖总表!$A$2:$B$507,2,FALSE),"")</f>
        <v>磨盘</v>
      </c>
      <c r="N17" s="21" t="str">
        <f>_xlfn.IFNA(VLOOKUP(N$2&amp;$A17,竖总表!$A$2:$B$507,2,FALSE),"")</f>
        <v>弩炮</v>
      </c>
      <c r="O17" s="21" t="str">
        <f>_xlfn.IFNA(VLOOKUP(O$2&amp;$A17,竖总表!$A$2:$B$507,2,FALSE),"")</f>
        <v>藕片</v>
      </c>
      <c r="P17" s="21" t="str">
        <f>_xlfn.IFNA(VLOOKUP(P$2&amp;$A17,竖总表!$A$2:$B$507,2,FALSE),"")</f>
        <v/>
      </c>
      <c r="Q17" s="21" t="str">
        <f>_xlfn.IFNA(VLOOKUP(Q$2&amp;$A17,竖总表!$A$2:$B$507,2,FALSE),"")</f>
        <v>枪炮</v>
      </c>
      <c r="R17" s="21" t="str">
        <f>_xlfn.IFNA(VLOOKUP(R$2&amp;$A17,竖总表!$A$2:$B$507,2,FALSE),"")</f>
        <v>软盘</v>
      </c>
      <c r="S17" s="21" t="str">
        <f>_xlfn.IFNA(VLOOKUP(S$2&amp;$A17,竖总表!$A$2:$B$507,2,FALSE),"")</f>
        <v>算盘</v>
      </c>
      <c r="T17" s="21" t="str">
        <f>_xlfn.IFNA(VLOOKUP(T$2&amp;$A17,竖总表!$A$2:$B$507,2,FALSE),"")</f>
        <v>托盘</v>
      </c>
      <c r="U17" s="21" t="str">
        <f>_xlfn.IFNA(VLOOKUP(U$2&amp;$A17,竖总表!$A$2:$B$507,2,FALSE),"")</f>
        <v>卧铺</v>
      </c>
      <c r="V17" s="21" t="str">
        <f>_xlfn.IFNA(VLOOKUP(V$2&amp;$A17,竖总表!$A$2:$B$507,2,FALSE),"")</f>
        <v>芯片</v>
      </c>
      <c r="W17" s="21" t="str">
        <f>_xlfn.IFNA(VLOOKUP(W$2&amp;$A17,竖总表!$A$2:$B$507,2,FALSE),"")</f>
        <v>药瓶</v>
      </c>
      <c r="X17" s="22" t="str">
        <f>_xlfn.IFNA(VLOOKUP(X$2&amp;$A17,竖总表!$A$2:$B$507,2,FALSE),"")</f>
        <v>扎啤</v>
      </c>
    </row>
    <row r="18" spans="1:24" ht="18" customHeight="1">
      <c r="A18" s="19" t="s">
        <v>15</v>
      </c>
      <c r="B18" s="21" t="str">
        <f>_xlfn.IFNA(VLOOKUP(B$2&amp;$A18,竖总表!$A$2:$B$507,2,FALSE),"")</f>
        <v>`安全带</v>
      </c>
      <c r="C18" s="21" t="str">
        <f>_xlfn.IFNA(VLOOKUP(C$2&amp;$A18,竖总表!$A$2:$B$507,2,FALSE),"")</f>
        <v>标枪</v>
      </c>
      <c r="D18" s="21" t="str">
        <f>_xlfn.IFNA(VLOOKUP(D$2&amp;$A18,竖总表!$A$2:$B$507,2,FALSE),"")</f>
        <v>充气船</v>
      </c>
      <c r="E18" s="21" t="str">
        <f>_xlfn.IFNA(VLOOKUP(E$2&amp;$A18,竖总表!$A$2:$B$507,2,FALSE),"")</f>
        <v>刀鞘</v>
      </c>
      <c r="F18" s="21" t="str">
        <f>_xlfn.IFNA(VLOOKUP(F$2&amp;$A18,竖总表!$A$2:$B$507,2,FALSE),"")</f>
        <v>`EQ*</v>
      </c>
      <c r="G18" s="21" t="str">
        <f>_xlfn.IFNA(VLOOKUP(G$2&amp;$A18,竖总表!$A$2:$B$507,2,FALSE),"")</f>
        <v>番茄</v>
      </c>
      <c r="H18" s="21" t="str">
        <f>_xlfn.IFNA(VLOOKUP(H$2&amp;$A18,竖总表!$A$2:$B$507,2,FALSE),"")</f>
        <v>国旗</v>
      </c>
      <c r="I18" s="21" t="str">
        <f>_xlfn.IFNA(VLOOKUP(I$2&amp;$A18,竖总表!$A$2:$B$507,2,FALSE),"")</f>
        <v>魂器-</v>
      </c>
      <c r="J18" s="21" t="str">
        <f>_xlfn.IFNA(VLOOKUP(J$2&amp;$A18,竖总表!$A$2:$B$507,2,FALSE),"")</f>
        <v>锦旗</v>
      </c>
      <c r="K18" s="21" t="str">
        <f>_xlfn.IFNA(VLOOKUP(K$2&amp;$A18,竖总表!$A$2:$B$507,2,FALSE),"")</f>
        <v>矿泉水</v>
      </c>
      <c r="L18" s="21" t="str">
        <f>_xlfn.IFNA(VLOOKUP(L$2&amp;$A18,竖总表!$A$2:$B$507,2,FALSE),"")</f>
        <v>篮球</v>
      </c>
      <c r="M18" s="21" t="str">
        <f>_xlfn.IFNA(VLOOKUP(M$2&amp;$A18,竖总表!$A$2:$B$507,2,FALSE),"")</f>
        <v>麻雀</v>
      </c>
      <c r="N18" s="21" t="str">
        <f>_xlfn.IFNA(VLOOKUP(N$2&amp;$A18,竖总表!$A$2:$B$507,2,FALSE),"")</f>
        <v>泥鳅</v>
      </c>
      <c r="O18" s="21" t="str">
        <f>_xlfn.IFNA(VLOOKUP(O$2&amp;$A18,竖总表!$A$2:$B$507,2,FALSE),"")</f>
        <v>`IQ*</v>
      </c>
      <c r="P18" s="21" t="str">
        <f>_xlfn.IFNA(VLOOKUP(P$2&amp;$A18,竖总表!$A$2:$B$507,2,FALSE),"")</f>
        <v>佩琪-</v>
      </c>
      <c r="Q18" s="21" t="str">
        <f>_xlfn.IFNA(VLOOKUP(Q$2&amp;$A18,竖总表!$A$2:$B$507,2,FALSE),"")</f>
        <v/>
      </c>
      <c r="R18" s="21" t="str">
        <f>_xlfn.IFNA(VLOOKUP(R$2&amp;$A18,竖总表!$A$2:$B$507,2,FALSE),"")</f>
        <v>热气球</v>
      </c>
      <c r="S18" s="21" t="str">
        <f>_xlfn.IFNA(VLOOKUP(S$2&amp;$A18,竖总表!$A$2:$B$507,2,FALSE),"")</f>
        <v>书签</v>
      </c>
      <c r="T18" s="21" t="str">
        <f>_xlfn.IFNA(VLOOKUP(T$2&amp;$A18,竖总表!$A$2:$B$507,2,FALSE),"")</f>
        <v>提琴</v>
      </c>
      <c r="U18" s="21" t="str">
        <f>_xlfn.IFNA(VLOOKUP(U$2&amp;$A18,竖总表!$A$2:$B$507,2,FALSE),"")</f>
        <v>`网球</v>
      </c>
      <c r="V18" s="21" t="str">
        <f>_xlfn.IFNA(VLOOKUP(V$2&amp;$A18,竖总表!$A$2:$B$507,2,FALSE),"")</f>
        <v>凶器*</v>
      </c>
      <c r="W18" s="21" t="str">
        <f>_xlfn.IFNA(VLOOKUP(W$2&amp;$A18,竖总表!$A$2:$B$507,2,FALSE),"")</f>
        <v>月球</v>
      </c>
      <c r="X18" s="22" t="str">
        <f>_xlfn.IFNA(VLOOKUP(X$2&amp;$A18,竖总表!$A$2:$B$507,2,FALSE),"")</f>
        <v>蒸汽*</v>
      </c>
    </row>
    <row r="19" spans="1:24" ht="18" customHeight="1">
      <c r="A19" s="19" t="s">
        <v>16</v>
      </c>
      <c r="B19" s="21" t="str">
        <f>_xlfn.IFNA(VLOOKUP(B$2&amp;$A19,竖总表!$A$2:$B$507,2,FALSE),"")</f>
        <v>矮人</v>
      </c>
      <c r="C19" s="21" t="str">
        <f>_xlfn.IFNA(VLOOKUP(C$2&amp;$A19,竖总表!$A$2:$B$507,2,FALSE),"")</f>
        <v>半人马</v>
      </c>
      <c r="D19" s="21" t="str">
        <f>_xlfn.IFNA(VLOOKUP(D$2&amp;$A19,竖总表!$A$2:$B$507,2,FALSE),"")</f>
        <v>超人</v>
      </c>
      <c r="E19" s="21" t="str">
        <f>_xlfn.IFNA(VLOOKUP(E$2&amp;$A19,竖总表!$A$2:$B$507,2,FALSE),"")</f>
        <v>多肉</v>
      </c>
      <c r="F19" s="21" t="str">
        <f>_xlfn.IFNA(VLOOKUP(F$2&amp;$A19,竖总表!$A$2:$B$507,2,FALSE),"")</f>
        <v>耳*</v>
      </c>
      <c r="G19" s="21" t="str">
        <f>_xlfn.IFNA(VLOOKUP(G$2&amp;$A19,竖总表!$A$2:$B$507,2,FALSE),"")</f>
        <v>缝纫机</v>
      </c>
      <c r="H19" s="21" t="str">
        <f>_xlfn.IFNA(VLOOKUP(H$2&amp;$A19,竖总表!$A$2:$B$507,2,FALSE),"")</f>
        <v>光刃</v>
      </c>
      <c r="I19" s="21" t="str">
        <f>_xlfn.IFNA(VLOOKUP(I$2&amp;$A19,竖总表!$A$2:$B$507,2,FALSE),"")</f>
        <v>黑人*</v>
      </c>
      <c r="J19" s="21" t="str">
        <f>_xlfn.IFNA(VLOOKUP(J$2&amp;$A19,竖总表!$A$2:$B$507,2,FALSE),"")</f>
        <v>巨人</v>
      </c>
      <c r="K19" s="21" t="str">
        <f>_xlfn.IFNA(VLOOKUP(K$2&amp;$A19,竖总表!$A$2:$B$507,2,FALSE),"")</f>
        <v>烤肉</v>
      </c>
      <c r="L19" s="21" t="str">
        <f>_xlfn.IFNA(VLOOKUP(L$2&amp;$A19,竖总表!$A$2:$B$507,2,FALSE),"")</f>
        <v>驴肉*</v>
      </c>
      <c r="M19" s="21" t="str">
        <f>_xlfn.IFNA(VLOOKUP(M$2&amp;$A19,竖总表!$A$2:$B$507,2,FALSE),"")</f>
        <v>鸣人-</v>
      </c>
      <c r="N19" s="21" t="str">
        <f>_xlfn.IFNA(VLOOKUP(N$2&amp;$A19,竖总表!$A$2:$B$507,2,FALSE),"")</f>
        <v>鸟人-</v>
      </c>
      <c r="O19" s="21" t="str">
        <f>_xlfn.IFNA(VLOOKUP(O$2&amp;$A19,竖总表!$A$2:$B$507,2,FALSE),"")</f>
        <v>OR橘子</v>
      </c>
      <c r="P19" s="21" t="str">
        <f>_xlfn.IFNA(VLOOKUP(P$2&amp;$A19,竖总表!$A$2:$B$507,2,FALSE),"")</f>
        <v>飘柔</v>
      </c>
      <c r="Q19" s="21" t="str">
        <f>_xlfn.IFNA(VLOOKUP(Q$2&amp;$A19,竖总表!$A$2:$B$507,2,FALSE),"")</f>
        <v>穷人*</v>
      </c>
      <c r="R19" s="21" t="str">
        <f>_xlfn.IFNA(VLOOKUP(R$2&amp;$A19,竖总表!$A$2:$B$507,2,FALSE),"")</f>
        <v/>
      </c>
      <c r="S19" s="21" t="str">
        <f>_xlfn.IFNA(VLOOKUP(S$2&amp;$A19,竖总表!$A$2:$B$507,2,FALSE),"")</f>
        <v>兽人-</v>
      </c>
      <c r="T19" s="21" t="str">
        <f>_xlfn.IFNA(VLOOKUP(T$2&amp;$A19,竖总表!$A$2:$B$507,2,FALSE),"")</f>
        <v>坛肉</v>
      </c>
      <c r="U19" s="21" t="str">
        <f>_xlfn.IFNA(VLOOKUP(U$2&amp;$A19,竖总表!$A$2:$B$507,2,FALSE),"")</f>
        <v>温柔#</v>
      </c>
      <c r="V19" s="21" t="str">
        <f>_xlfn.IFNA(VLOOKUP(V$2&amp;$A19,竖总表!$A$2:$B$507,2,FALSE),"")</f>
        <v>雪人</v>
      </c>
      <c r="W19" s="21" t="str">
        <f>_xlfn.IFNA(VLOOKUP(W$2&amp;$A19,竖总表!$A$2:$B$507,2,FALSE),"")</f>
        <v>蚁人-</v>
      </c>
      <c r="X19" s="22" t="str">
        <f>_xlfn.IFNA(VLOOKUP(X$2&amp;$A19,竖总表!$A$2:$B$507,2,FALSE),"")</f>
        <v>猪人-</v>
      </c>
    </row>
    <row r="20" spans="1:24" ht="18" customHeight="1">
      <c r="A20" s="19" t="s">
        <v>17</v>
      </c>
      <c r="B20" s="21" t="str">
        <f>_xlfn.IFNA(VLOOKUP(B$2&amp;$A20,竖总表!$A$2:$B$507,2,FALSE),"")</f>
        <v>盎司*</v>
      </c>
      <c r="C20" s="21" t="str">
        <f>_xlfn.IFNA(VLOOKUP(C$2&amp;$A20,竖总表!$A$2:$B$507,2,FALSE),"")</f>
        <v>别墅</v>
      </c>
      <c r="D20" s="21" t="str">
        <f>_xlfn.IFNA(VLOOKUP(D$2&amp;$A20,竖总表!$A$2:$B$507,2,FALSE),"")</f>
        <v>穿山甲</v>
      </c>
      <c r="E20" s="21" t="str">
        <f>_xlfn.IFNA(VLOOKUP(E$2&amp;$A20,竖总表!$A$2:$B$507,2,FALSE),"")</f>
        <v>袋鼠</v>
      </c>
      <c r="F20" s="21" t="str">
        <f>_xlfn.IFNA(VLOOKUP(F$2&amp;$A20,竖总表!$A$2:$B$507,2,FALSE),"")</f>
        <v>耳勺</v>
      </c>
      <c r="G20" s="21" t="str">
        <f>_xlfn.IFNA(VLOOKUP(G$2&amp;$A20,竖总表!$A$2:$B$507,2,FALSE),"")</f>
        <v>富士%</v>
      </c>
      <c r="H20" s="21" t="str">
        <f>_xlfn.IFNA(VLOOKUP(H$2&amp;$A20,竖总表!$A$2:$B$507,2,FALSE),"")</f>
        <v>怪兽*</v>
      </c>
      <c r="I20" s="21" t="str">
        <f>_xlfn.IFNA(VLOOKUP(I$2&amp;$A20,竖总表!$A$2:$B$507,2,FALSE),"")</f>
        <v>花生</v>
      </c>
      <c r="J20" s="21" t="str">
        <f>_xlfn.IFNA(VLOOKUP(J$2&amp;$A20,竖总表!$A$2:$B$507,2,FALSE),"")</f>
        <v>救生圈</v>
      </c>
      <c r="K20" s="21" t="str">
        <f>_xlfn.IFNA(VLOOKUP(K$2&amp;$A20,竖总表!$A$2:$B$507,2,FALSE),"")</f>
        <v>克苏鲁*</v>
      </c>
      <c r="L20" s="21" t="str">
        <f>_xlfn.IFNA(VLOOKUP(L$2&amp;$A20,竖总表!$A$2:$B$507,2,FALSE),"")</f>
        <v>卵石</v>
      </c>
      <c r="M20" s="21" t="str">
        <f>_xlfn.IFNA(VLOOKUP(M$2&amp;$A20,竖总表!$A$2:$B$507,2,FALSE),"")</f>
        <v>缪斯-</v>
      </c>
      <c r="N20" s="21" t="str">
        <f>_xlfn.IFNA(VLOOKUP(N$2&amp;$A20,竖总表!$A$2:$B$507,2,FALSE),"")</f>
        <v>暖水袋</v>
      </c>
      <c r="O20" s="21" t="str">
        <f>_xlfn.IFNA(VLOOKUP(O$2&amp;$A20,竖总表!$A$2:$B$507,2,FALSE),"")</f>
        <v>奥斯卡</v>
      </c>
      <c r="P20" s="21" t="str">
        <f>_xlfn.IFNA(VLOOKUP(P$2&amp;$A20,竖总表!$A$2:$B$507,2,FALSE),"")</f>
        <v>磐石</v>
      </c>
      <c r="Q20" s="21" t="str">
        <f>_xlfn.IFNA(VLOOKUP(Q$2&amp;$A20,竖总表!$A$2:$B$507,2,FALSE),"")</f>
        <v>潜水艇</v>
      </c>
      <c r="R20" s="21" t="str">
        <f>_xlfn.IFNA(VLOOKUP(R$2&amp;$A20,竖总表!$A$2:$B$507,2,FALSE),"")</f>
        <v>燃烧弹</v>
      </c>
      <c r="S20" s="21" t="str">
        <f>_xlfn.IFNA(VLOOKUP(S$2&amp;$A20,竖总表!$A$2:$B$507,2,FALSE),"")</f>
        <v/>
      </c>
      <c r="T20" s="21" t="str">
        <f>_xlfn.IFNA(VLOOKUP(T$2&amp;$A20,竖总表!$A$2:$B$507,2,FALSE),"")</f>
        <v>豚鼠</v>
      </c>
      <c r="U20" s="21" t="str">
        <f>_xlfn.IFNA(VLOOKUP(U$2&amp;$A20,竖总表!$A$2:$B$507,2,FALSE),"")</f>
        <v>卫生纸</v>
      </c>
      <c r="V20" s="21" t="str">
        <f>_xlfn.IFNA(VLOOKUP(V$2&amp;$A20,竖总表!$A$2:$B$507,2,FALSE),"")</f>
        <v>香水</v>
      </c>
      <c r="W20" s="21" t="str">
        <f>_xlfn.IFNA(VLOOKUP(W$2&amp;$A20,竖总表!$A$2:$B$507,2,FALSE),"")</f>
        <v>约束带</v>
      </c>
      <c r="X20" s="22" t="str">
        <f>_xlfn.IFNA(VLOOKUP(X$2&amp;$A20,竖总表!$A$2:$B$507,2,FALSE),"")</f>
        <v>钻石</v>
      </c>
    </row>
    <row r="21" spans="1:24" ht="18" customHeight="1">
      <c r="A21" s="19" t="s">
        <v>18</v>
      </c>
      <c r="B21" s="21" t="str">
        <f>_xlfn.IFNA(VLOOKUP(B$2&amp;$A21,竖总表!$A$2:$B$507,2,FALSE),"")</f>
        <v>安徒生*</v>
      </c>
      <c r="C21" s="21" t="str">
        <f>_xlfn.IFNA(VLOOKUP(C$2&amp;$A21,竖总表!$A$2:$B$507,2,FALSE),"")</f>
        <v>变态*</v>
      </c>
      <c r="D21" s="21" t="str">
        <f>_xlfn.IFNA(VLOOKUP(D$2&amp;$A21,竖总表!$A$2:$B$507,2,FALSE),"")</f>
        <v>锄头</v>
      </c>
      <c r="E21" s="21" t="str">
        <f>_xlfn.IFNA(VLOOKUP(E$2&amp;$A21,竖总表!$A$2:$B$507,2,FALSE),"")</f>
        <v>电筒电梯</v>
      </c>
      <c r="F21" s="21" t="str">
        <f>_xlfn.IFNA(VLOOKUP(F$2&amp;$A21,竖总表!$A$2:$B$507,2,FALSE),"")</f>
        <v>`ET</v>
      </c>
      <c r="G21" s="21" t="str">
        <f>_xlfn.IFNA(VLOOKUP(G$2&amp;$A21,竖总表!$A$2:$B$507,2,FALSE),"")</f>
        <v>发条</v>
      </c>
      <c r="H21" s="21" t="str">
        <f>_xlfn.IFNA(VLOOKUP(H$2&amp;$A21,竖总表!$A$2:$B$507,2,FALSE),"")</f>
        <v>滚筒*</v>
      </c>
      <c r="I21" s="21" t="str">
        <f>_xlfn.IFNA(VLOOKUP(I$2&amp;$A21,竖总表!$A$2:$B$507,2,FALSE),"")</f>
        <v>河豚</v>
      </c>
      <c r="J21" s="21" t="str">
        <f>_xlfn.IFNA(VLOOKUP(J$2&amp;$A21,竖总表!$A$2:$B$507,2,FALSE),"")</f>
        <v>掘土机</v>
      </c>
      <c r="K21" s="21" t="str">
        <f>_xlfn.IFNA(VLOOKUP(K$2&amp;$A21,竖总表!$A$2:$B$507,2,FALSE),"")</f>
        <v>空调</v>
      </c>
      <c r="L21" s="21" t="str">
        <f>_xlfn.IFNA(VLOOKUP(L$2&amp;$A21,竖总表!$A$2:$B$507,2,FALSE),"")</f>
        <v>烙铁</v>
      </c>
      <c r="M21" s="21" t="str">
        <f>_xlfn.IFNA(VLOOKUP(M$2&amp;$A21,竖总表!$A$2:$B$507,2,FALSE),"")</f>
        <v>馒头</v>
      </c>
      <c r="N21" s="21" t="str">
        <f>_xlfn.IFNA(VLOOKUP(N$2&amp;$A21,竖总表!$A$2:$B$507,2,FALSE),"")</f>
        <v>奶糖</v>
      </c>
      <c r="O21" s="21" t="str">
        <f>_xlfn.IFNA(VLOOKUP(O$2&amp;$A21,竖总表!$A$2:$B$507,2,FALSE),"")</f>
        <v>凹凸曼</v>
      </c>
      <c r="P21" s="21" t="str">
        <f>_xlfn.IFNA(VLOOKUP(P$2&amp;$A21,竖总表!$A$2:$B$507,2,FALSE),"")</f>
        <v>拼图</v>
      </c>
      <c r="Q21" s="21" t="str">
        <f>_xlfn.IFNA(VLOOKUP(Q$2&amp;$A21,竖总表!$A$2:$B$507,2,FALSE),"")</f>
        <v>蜻蜓</v>
      </c>
      <c r="R21" s="21" t="str">
        <f>_xlfn.IFNA(VLOOKUP(R$2&amp;$A21,竖总表!$A$2:$B$507,2,FALSE),"")</f>
        <v>`软糖</v>
      </c>
      <c r="S21" s="21" t="str">
        <f>_xlfn.IFNA(VLOOKUP(S$2&amp;$A21,竖总表!$A$2:$B$507,2,FALSE),"")</f>
        <v>赛艇</v>
      </c>
      <c r="T21" s="21" t="str">
        <f>_xlfn.IFNA(VLOOKUP(T$2&amp;$A21,竖总表!$A$2:$B$507,2,FALSE),"")</f>
        <v/>
      </c>
      <c r="U21" s="21" t="str">
        <f>_xlfn.IFNA(VLOOKUP(U$2&amp;$A21,竖总表!$A$2:$B$507,2,FALSE),"")</f>
        <v>外套</v>
      </c>
      <c r="V21" s="21" t="str">
        <f>_xlfn.IFNA(VLOOKUP(V$2&amp;$A21,竖总表!$A$2:$B$507,2,FALSE),"")</f>
        <v>刑天-</v>
      </c>
      <c r="W21" s="21" t="str">
        <f>_xlfn.IFNA(VLOOKUP(W$2&amp;$A21,竖总表!$A$2:$B$507,2,FALSE),"")</f>
        <v>油条</v>
      </c>
      <c r="X21" s="22" t="str">
        <f>_xlfn.IFNA(VLOOKUP(X$2&amp;$A21,竖总表!$A$2:$B$507,2,FALSE),"")</f>
        <v>枕头</v>
      </c>
    </row>
    <row r="22" spans="1:24" ht="18" customHeight="1">
      <c r="A22" s="19" t="s">
        <v>19</v>
      </c>
      <c r="B22" s="21" t="str">
        <f>_xlfn.IFNA(VLOOKUP(B$2&amp;$A22,竖总表!$A$2:$B$507,2,FALSE),"")</f>
        <v>艾薇儿</v>
      </c>
      <c r="C22" s="21" t="str">
        <f>_xlfn.IFNA(VLOOKUP(C$2&amp;$A22,竖总表!$A$2:$B$507,2,FALSE),"")</f>
        <v>布娃</v>
      </c>
      <c r="D22" s="21" t="str">
        <f>_xlfn.IFNA(VLOOKUP(D$2&amp;$A22,竖总表!$A$2:$B$507,2,FALSE),"")</f>
        <v>刺猬</v>
      </c>
      <c r="E22" s="21" t="str">
        <f>_xlfn.IFNA(VLOOKUP(E$2&amp;$A22,竖总表!$A$2:$B$507,2,FALSE),"")</f>
        <v>动物*</v>
      </c>
      <c r="F22" s="21" t="str">
        <f>_xlfn.IFNA(VLOOKUP(F$2&amp;$A22,竖总表!$A$2:$B$507,2,FALSE),"")</f>
        <v>二维码</v>
      </c>
      <c r="G22" s="21" t="str">
        <f>_xlfn.IFNA(VLOOKUP(G$2&amp;$A22,竖总表!$A$2:$B$507,2,FALSE),"")</f>
        <v>福娃</v>
      </c>
      <c r="H22" s="21" t="str">
        <f>_xlfn.IFNA(VLOOKUP(H$2&amp;$A22,竖总表!$A$2:$B$507,2,FALSE),"")</f>
        <v>格瓦斯</v>
      </c>
      <c r="I22" s="21" t="str">
        <f>_xlfn.IFNA(VLOOKUP(I$2&amp;$A22,竖总表!$A$2:$B$507,2,FALSE),"")</f>
        <v>护腕</v>
      </c>
      <c r="J22" s="21" t="str">
        <f>_xlfn.IFNA(VLOOKUP(J$2&amp;$A22,竖总表!$A$2:$B$507,2,FALSE),"")</f>
        <v>姜文+</v>
      </c>
      <c r="K22" s="21" t="str">
        <f>_xlfn.IFNA(VLOOKUP(K$2&amp;$A22,竖总表!$A$2:$B$507,2,FALSE),"")</f>
        <v>开卫</v>
      </c>
      <c r="L22" s="21" t="str">
        <f>_xlfn.IFNA(VLOOKUP(L$2&amp;$A22,竖总表!$A$2:$B$507,2,FALSE),"")</f>
        <v>芦苇</v>
      </c>
      <c r="M22" s="21" t="str">
        <f>_xlfn.IFNA(VLOOKUP(M$2&amp;$A22,竖总表!$A$2:$B$507,2,FALSE),"")</f>
        <v>魔王-</v>
      </c>
      <c r="N22" s="21" t="str">
        <f>_xlfn.IFNA(VLOOKUP(N$2&amp;$A22,竖总表!$A$2:$B$507,2,FALSE),"")</f>
        <v>女娲-</v>
      </c>
      <c r="O22" s="21" t="str">
        <f>_xlfn.IFNA(VLOOKUP(O$2&amp;$A22,竖总表!$A$2:$B$507,2,FALSE),"")</f>
        <v>`欧文+</v>
      </c>
      <c r="P22" s="21" t="str">
        <f>_xlfn.IFNA(VLOOKUP(P$2&amp;$A22,竖总表!$A$2:$B$507,2,FALSE),"")</f>
        <v>牌位</v>
      </c>
      <c r="Q22" s="21" t="str">
        <f>_xlfn.IFNA(VLOOKUP(Q$2&amp;$A22,竖总表!$A$2:$B$507,2,FALSE),"")</f>
        <v>蔷薇</v>
      </c>
      <c r="R22" s="21" t="str">
        <f>_xlfn.IFNA(VLOOKUP(R$2&amp;$A22,竖总表!$A$2:$B$507,2,FALSE),"")</f>
        <v>肉丸</v>
      </c>
      <c r="S22" s="21" t="str">
        <f>_xlfn.IFNA(VLOOKUP(S$2&amp;$A22,竖总表!$A$2:$B$507,2,FALSE),"")</f>
        <v>筛网</v>
      </c>
      <c r="T22" s="21" t="str">
        <f>_xlfn.IFNA(VLOOKUP(T$2&amp;$A22,竖总表!$A$2:$B$507,2,FALSE),"")</f>
        <v>套娃</v>
      </c>
      <c r="U22" s="21" t="str">
        <f>_xlfn.IFNA(VLOOKUP(U$2&amp;$A22,竖总表!$A$2:$B$507,2,FALSE),"")</f>
        <v/>
      </c>
      <c r="V22" s="21" t="str">
        <f>_xlfn.IFNA(VLOOKUP(V$2&amp;$A22,竖总表!$A$2:$B$507,2,FALSE),"")</f>
        <v>漩涡</v>
      </c>
      <c r="W22" s="21" t="str">
        <f>_xlfn.IFNA(VLOOKUP(W$2&amp;$A22,竖总表!$A$2:$B$507,2,FALSE),"")</f>
        <v>阎王</v>
      </c>
      <c r="X22" s="22" t="str">
        <f>_xlfn.IFNA(VLOOKUP(X$2&amp;$A22,竖总表!$A$2:$B$507,2,FALSE),"")</f>
        <v>驺吾-</v>
      </c>
    </row>
    <row r="23" spans="1:24" ht="18" customHeight="1">
      <c r="A23" s="19" t="s">
        <v>20</v>
      </c>
      <c r="B23" s="21" t="str">
        <f>_xlfn.IFNA(VLOOKUP(B$2&amp;$A23,竖总表!$A$2:$B$507,2,FALSE),"")</f>
        <v>阿修罗-</v>
      </c>
      <c r="C23" s="21" t="str">
        <f>_xlfn.IFNA(VLOOKUP(C$2&amp;$A23,竖总表!$A$2:$B$507,2,FALSE),"")</f>
        <v>冰箱</v>
      </c>
      <c r="D23" s="21" t="str">
        <f>_xlfn.IFNA(VLOOKUP(D$2&amp;$A23,竖总表!$A$2:$B$507,2,FALSE),"")</f>
        <v>沉香-</v>
      </c>
      <c r="E23" s="21" t="str">
        <f>_xlfn.IFNA(VLOOKUP(E$2&amp;$A23,竖总表!$A$2:$B$507,2,FALSE),"")</f>
        <v>大象</v>
      </c>
      <c r="F23" s="21" t="str">
        <f>_xlfn.IFNA(VLOOKUP(F$2&amp;$A23,竖总表!$A$2:$B$507,2,FALSE),"")</f>
        <v>恩希#</v>
      </c>
      <c r="G23" s="21" t="str">
        <f>_xlfn.IFNA(VLOOKUP(G$2&amp;$A23,竖总表!$A$2:$B$507,2,FALSE),"")</f>
        <v>方向盘</v>
      </c>
      <c r="H23" s="21" t="str">
        <f>_xlfn.IFNA(VLOOKUP(H$2&amp;$A23,竖总表!$A$2:$B$507,2,FALSE),"")</f>
        <v>龟仙人-</v>
      </c>
      <c r="I23" s="21" t="str">
        <f>_xlfn.IFNA(VLOOKUP(I$2&amp;$A23,竖总表!$A$2:$B$507,2,FALSE),"")</f>
        <v>浣熊</v>
      </c>
      <c r="J23" s="21" t="str">
        <f>_xlfn.IFNA(VLOOKUP(J$2&amp;$A23,竖总表!$A$2:$B$507,2,FALSE),"")</f>
        <v>夹心</v>
      </c>
      <c r="K23" s="21" t="str">
        <f>_xlfn.IFNA(VLOOKUP(K$2&amp;$A23,竖总表!$A$2:$B$507,2,FALSE),"")</f>
        <v>凯旋门</v>
      </c>
      <c r="L23" s="21" t="str">
        <f>_xlfn.IFNA(VLOOKUP(L$2&amp;$A23,竖总表!$A$2:$B$507,2,FALSE),"")</f>
        <v>流星</v>
      </c>
      <c r="M23" s="21" t="str">
        <f>_xlfn.IFNA(VLOOKUP(M$2&amp;$A23,竖总表!$A$2:$B$507,2,FALSE),"")</f>
        <v>梅西+</v>
      </c>
      <c r="N23" s="21" t="str">
        <f>_xlfn.IFNA(VLOOKUP(N$2&amp;$A23,竖总表!$A$2:$B$507,2,FALSE),"")</f>
        <v>农械*</v>
      </c>
      <c r="O23" s="21" t="str">
        <f>_xlfn.IFNA(VLOOKUP(O$2&amp;$A23,竖总表!$A$2:$B$507,2,FALSE),"")</f>
        <v>偶像*</v>
      </c>
      <c r="P23" s="21" t="str">
        <f>_xlfn.IFNA(VLOOKUP(P$2&amp;$A23,竖总表!$A$2:$B$507,2,FALSE),"")</f>
        <v>螃蟹</v>
      </c>
      <c r="Q23" s="21" t="str">
        <f>_xlfn.IFNA(VLOOKUP(Q$2&amp;$A23,竖总表!$A$2:$B$507,2,FALSE),"")</f>
        <v>球鞋</v>
      </c>
      <c r="R23" s="21" t="str">
        <f>_xlfn.IFNA(VLOOKUP(R$2&amp;$A23,竖总表!$A$2:$B$507,2,FALSE),"")</f>
        <v>绕线器</v>
      </c>
      <c r="S23" s="21" t="str">
        <f>_xlfn.IFNA(VLOOKUP(S$2&amp;$A23,竖总表!$A$2:$B$507,2,FALSE),"")</f>
        <v>孙笑川+</v>
      </c>
      <c r="T23" s="21" t="str">
        <f>_xlfn.IFNA(VLOOKUP(T$2&amp;$A23,竖总表!$A$2:$B$507,2,FALSE),"")</f>
        <v>腾讯*</v>
      </c>
      <c r="U23" s="21" t="str">
        <f>_xlfn.IFNA(VLOOKUP(U$2&amp;$A23,竖总表!$A$2:$B$507,2,FALSE),"")</f>
        <v>蚊香</v>
      </c>
      <c r="V23" s="21" t="str">
        <f>_xlfn.IFNA(VLOOKUP(V$2&amp;$A23,竖总表!$A$2:$B$507,2,FALSE),"")</f>
        <v/>
      </c>
      <c r="W23" s="21" t="str">
        <f>_xlfn.IFNA(VLOOKUP(W$2&amp;$A23,竖总表!$A$2:$B$507,2,FALSE),"")</f>
        <v>音箱</v>
      </c>
      <c r="X23" s="22" t="str">
        <f>_xlfn.IFNA(VLOOKUP(X$2&amp;$A23,竖总表!$A$2:$B$507,2,FALSE),"")</f>
        <v>准星</v>
      </c>
    </row>
    <row r="24" spans="1:24" ht="18" customHeight="1">
      <c r="A24" s="19" t="s">
        <v>21</v>
      </c>
      <c r="B24" s="21" t="str">
        <f>_xlfn.IFNA(VLOOKUP(B$2&amp;$A24,竖总表!$A$2:$B$507,2,FALSE),"")</f>
        <v>暗夜-</v>
      </c>
      <c r="C24" s="21" t="str">
        <f>_xlfn.IFNA(VLOOKUP(C$2&amp;$A24,竖总表!$A$2:$B$507,2,FALSE),"")</f>
        <v>鲍鱼</v>
      </c>
      <c r="D24" s="21" t="str">
        <f>_xlfn.IFNA(VLOOKUP(D$2&amp;$A24,竖总表!$A$2:$B$507,2,FALSE),"")</f>
        <v>苍蝇</v>
      </c>
      <c r="E24" s="21" t="str">
        <f>_xlfn.IFNA(VLOOKUP(E$2&amp;$A24,竖总表!$A$2:$B$507,2,FALSE),"")</f>
        <v>杜宇生#</v>
      </c>
      <c r="F24" s="21" t="str">
        <f>_xlfn.IFNA(VLOOKUP(F$2&amp;$A24,竖总表!$A$2:$B$507,2,FALSE),"")</f>
        <v>鳄鱼</v>
      </c>
      <c r="G24" s="21" t="str">
        <f>_xlfn.IFNA(VLOOKUP(G$2&amp;$A24,竖总表!$A$2:$B$507,2,FALSE),"")</f>
        <v>放映机</v>
      </c>
      <c r="H24" s="21" t="str">
        <f>_xlfn.IFNA(VLOOKUP(H$2&amp;$A24,竖总表!$A$2:$B$507,2,FALSE),"")</f>
        <v>桂圆</v>
      </c>
      <c r="I24" s="21" t="str">
        <f>_xlfn.IFNA(VLOOKUP(I$2&amp;$A24,竖总表!$A$2:$B$507,2,FALSE),"")</f>
        <v>后羿-</v>
      </c>
      <c r="J24" s="21" t="str">
        <f>_xlfn.IFNA(VLOOKUP(J$2&amp;$A24,竖总表!$A$2:$B$507,2,FALSE),"")</f>
        <v>鲸鱼</v>
      </c>
      <c r="K24" s="21" t="str">
        <f>_xlfn.IFNA(VLOOKUP(K$2&amp;$A24,竖总表!$A$2:$B$507,2,FALSE),"")</f>
        <v>蛞蝓</v>
      </c>
      <c r="L24" s="21" t="str">
        <f>_xlfn.IFNA(VLOOKUP(L$2&amp;$A24,竖总表!$A$2:$B$507,2,FALSE),"")</f>
        <v>轮椅</v>
      </c>
      <c r="M24" s="21" t="str">
        <f>_xlfn.IFNA(VLOOKUP(M$2&amp;$A24,竖总表!$A$2:$B$507,2,FALSE),"")</f>
        <v>木鱼</v>
      </c>
      <c r="N24" s="21" t="str">
        <f>_xlfn.IFNA(VLOOKUP(N$2&amp;$A24,竖总表!$A$2:$B$507,2,FALSE),"")</f>
        <v>内衣</v>
      </c>
      <c r="O24" s="21" t="str">
        <f>_xlfn.IFNA(VLOOKUP(O$2&amp;$A24,竖总表!$A$2:$B$507,2,FALSE),"")</f>
        <v>欧阳#</v>
      </c>
      <c r="P24" s="21" t="str">
        <f>_xlfn.IFNA(VLOOKUP(P$2&amp;$A24,竖总表!$A$2:$B$507,2,FALSE),"")</f>
        <v>朋友*</v>
      </c>
      <c r="Q24" s="21" t="str">
        <f>_xlfn.IFNA(VLOOKUP(Q$2&amp;$A24,竖总表!$A$2:$B$507,2,FALSE),"")</f>
        <v>蚯蚓</v>
      </c>
      <c r="R24" s="21" t="str">
        <f>_xlfn.IFNA(VLOOKUP(R$2&amp;$A24,竖总表!$A$2:$B$507,2,FALSE),"")</f>
        <v>如意</v>
      </c>
      <c r="S24" s="21" t="str">
        <f>_xlfn.IFNA(VLOOKUP(S$2&amp;$A24,竖总表!$A$2:$B$507,2,FALSE),"")</f>
        <v>收音机</v>
      </c>
      <c r="T24" s="21" t="str">
        <f>_xlfn.IFNA(VLOOKUP(T$2&amp;$A24,竖总表!$A$2:$B$507,2,FALSE),"")</f>
        <v>太阳#</v>
      </c>
      <c r="U24" s="21" t="str">
        <f>_xlfn.IFNA(VLOOKUP(U$2&amp;$A24,竖总表!$A$2:$B$507,2,FALSE),"")</f>
        <v>望远镜</v>
      </c>
      <c r="V24" s="21" t="str">
        <f>_xlfn.IFNA(VLOOKUP(V$2&amp;$A24,竖总表!$A$2:$B$507,2,FALSE),"")</f>
        <v>逍遥-</v>
      </c>
      <c r="W24" s="21" t="str">
        <f>_xlfn.IFNA(VLOOKUP(W$2&amp;$A24,竖总表!$A$2:$B$507,2,FALSE),"")</f>
        <v/>
      </c>
      <c r="X24" s="22" t="str">
        <f>_xlfn.IFNA(VLOOKUP(X$2&amp;$A24,竖总表!$A$2:$B$507,2,FALSE),"")</f>
        <v>庄园</v>
      </c>
    </row>
    <row r="25" spans="1:24" ht="18" customHeight="1" thickBot="1">
      <c r="A25" s="20" t="s">
        <v>22</v>
      </c>
      <c r="B25" s="23" t="str">
        <f>_xlfn.IFNA(VLOOKUP(B$2&amp;$A25,竖总表!$A$2:$B$507,2,FALSE),"")</f>
        <v>阿紫-</v>
      </c>
      <c r="C25" s="23" t="str">
        <f>_xlfn.IFNA(VLOOKUP(C$2&amp;$A25,竖总表!$A$2:$B$507,2,FALSE),"")</f>
        <v>棒子</v>
      </c>
      <c r="D25" s="23" t="str">
        <f>_xlfn.IFNA(VLOOKUP(D$2&amp;$A25,竖总表!$A$2:$B$507,2,FALSE),"")</f>
        <v>搋子</v>
      </c>
      <c r="E25" s="23" t="str">
        <f>_xlfn.IFNA(VLOOKUP(E$2&amp;$A25,竖总表!$A$2:$B$507,2,FALSE),"")</f>
        <v>队长-</v>
      </c>
      <c r="F25" s="23" t="str">
        <f>_xlfn.IFNA(VLOOKUP(F$2&amp;$A25,竖总表!$A$2:$B$507,2,FALSE),"")</f>
        <v>儿子</v>
      </c>
      <c r="G25" s="23" t="str">
        <f>_xlfn.IFNA(VLOOKUP(G$2&amp;$A25,竖总表!$A$2:$B$507,2,FALSE),"")</f>
        <v>风筝</v>
      </c>
      <c r="H25" s="23" t="str">
        <f>_xlfn.IFNA(VLOOKUP(H$2&amp;$A25,竖总表!$A$2:$B$507,2,FALSE),"")</f>
        <v>挂钟</v>
      </c>
      <c r="I25" s="23" t="str">
        <f>_xlfn.IFNA(VLOOKUP(I$2&amp;$A25,竖总表!$A$2:$B$507,2,FALSE),"")</f>
        <v>耗子</v>
      </c>
      <c r="J25" s="23" t="str">
        <f>_xlfn.IFNA(VLOOKUP(J$2&amp;$A25,竖总表!$A$2:$B$507,2,FALSE),"")</f>
        <v>镜子</v>
      </c>
      <c r="K25" s="23" t="str">
        <f>_xlfn.IFNA(VLOOKUP(K$2&amp;$A25,竖总表!$A$2:$B$507,2,FALSE),"")</f>
        <v>靠枕</v>
      </c>
      <c r="L25" s="23" t="str">
        <f>_xlfn.IFNA(VLOOKUP(L$2&amp;$A25,竖总表!$A$2:$B$507,2,FALSE),"")</f>
        <v>栗子</v>
      </c>
      <c r="M25" s="23" t="str">
        <f>_xlfn.IFNA(VLOOKUP(M$2&amp;$A25,竖总表!$A$2:$B$507,2,FALSE),"")</f>
        <v>帽子</v>
      </c>
      <c r="N25" s="23" t="str">
        <f>_xlfn.IFNA(VLOOKUP(N$2&amp;$A25,竖总表!$A$2:$B$507,2,FALSE),"")</f>
        <v>念珠</v>
      </c>
      <c r="O25" s="23" t="str">
        <f>_xlfn.IFNA(VLOOKUP(O$2&amp;$A25,竖总表!$A$2:$B$507,2,FALSE),"")</f>
        <v>袄子</v>
      </c>
      <c r="P25" s="23" t="str">
        <f>_xlfn.IFNA(VLOOKUP(P$2&amp;$A25,竖总表!$A$2:$B$507,2,FALSE),"")</f>
        <v>胖子*</v>
      </c>
      <c r="Q25" s="23" t="str">
        <f>_xlfn.IFNA(VLOOKUP(Q$2&amp;$A25,竖总表!$A$2:$B$507,2,FALSE),"")</f>
        <v>裙子</v>
      </c>
      <c r="R25" s="23" t="str">
        <f>_xlfn.IFNA(VLOOKUP(R$2&amp;$A25,竖总表!$A$2:$B$507,2,FALSE),"")</f>
        <v>`忍者</v>
      </c>
      <c r="S25" s="23" t="str">
        <f>_xlfn.IFNA(VLOOKUP(S$2&amp;$A25,竖总表!$A$2:$B$507,2,FALSE),"")</f>
        <v>刷子</v>
      </c>
      <c r="T25" s="23" t="str">
        <f>_xlfn.IFNA(VLOOKUP(T$2&amp;$A25,竖总表!$A$2:$B$507,2,FALSE),"")</f>
        <v>团子%</v>
      </c>
      <c r="U25" s="23" t="str">
        <f>_xlfn.IFNA(VLOOKUP(U$2&amp;$A25,竖总表!$A$2:$B$507,2,FALSE),"")</f>
        <v>袜子</v>
      </c>
      <c r="V25" s="23" t="str">
        <f>_xlfn.IFNA(VLOOKUP(V$2&amp;$A25,竖总表!$A$2:$B$507,2,FALSE),"")</f>
        <v>勋章</v>
      </c>
      <c r="W25" s="23" t="str">
        <f>_xlfn.IFNA(VLOOKUP(W$2&amp;$A25,竖总表!$A$2:$B$507,2,FALSE),"")</f>
        <v>印章</v>
      </c>
      <c r="X25" s="24" t="str">
        <f>_xlfn.IFNA(VLOOKUP(X$2&amp;$A25,竖总表!$A$2:$B$507,2,FALSE),"")</f>
        <v/>
      </c>
    </row>
    <row r="26" spans="1:24" ht="24" customHeight="1">
      <c r="A26" s="80" t="s">
        <v>2249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spans="1:24" ht="18" customHeight="1" thickBot="1"/>
    <row r="28" spans="1:24" ht="30.75" customHeight="1" thickBot="1">
      <c r="A28" s="77" t="s">
        <v>2250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9"/>
    </row>
    <row r="29" spans="1:24" ht="18" customHeight="1">
      <c r="A29" s="58"/>
      <c r="B29" s="59" t="s">
        <v>0</v>
      </c>
      <c r="C29" s="59" t="s">
        <v>1</v>
      </c>
      <c r="D29" s="59" t="s">
        <v>2</v>
      </c>
      <c r="E29" s="59" t="s">
        <v>3</v>
      </c>
      <c r="F29" s="59" t="s">
        <v>4</v>
      </c>
      <c r="G29" s="59" t="s">
        <v>5</v>
      </c>
      <c r="H29" s="59" t="s">
        <v>6</v>
      </c>
      <c r="I29" s="59" t="s">
        <v>7</v>
      </c>
      <c r="J29" s="59" t="s">
        <v>8</v>
      </c>
      <c r="K29" s="59" t="s">
        <v>9</v>
      </c>
      <c r="L29" s="59" t="s">
        <v>10</v>
      </c>
      <c r="M29" s="59" t="s">
        <v>11</v>
      </c>
      <c r="N29" s="59" t="s">
        <v>12</v>
      </c>
      <c r="O29" s="59" t="s">
        <v>13</v>
      </c>
      <c r="P29" s="59" t="s">
        <v>14</v>
      </c>
      <c r="Q29" s="59" t="s">
        <v>15</v>
      </c>
      <c r="R29" s="59" t="s">
        <v>16</v>
      </c>
      <c r="S29" s="59" t="s">
        <v>17</v>
      </c>
      <c r="T29" s="59" t="s">
        <v>18</v>
      </c>
      <c r="U29" s="59" t="s">
        <v>19</v>
      </c>
      <c r="V29" s="59" t="s">
        <v>20</v>
      </c>
      <c r="W29" s="59" t="s">
        <v>21</v>
      </c>
      <c r="X29" s="60" t="s">
        <v>22</v>
      </c>
    </row>
    <row r="30" spans="1:24" ht="18" customHeight="1">
      <c r="A30" s="61" t="s">
        <v>0</v>
      </c>
      <c r="B30" s="62" t="str">
        <f>_xlfn.IFNA(VLOOKUP(B$29&amp;$A30,竖总表!$A$2:$D$507,3,FALSE),"")</f>
        <v/>
      </c>
      <c r="C30" s="62" t="str">
        <f>_xlfn.IFNA(VLOOKUP(C$29&amp;$A30,竖总表!$A$2:$D$507,3,FALSE),"")</f>
        <v>bà</v>
      </c>
      <c r="D30" s="62" t="str">
        <f>_xlfn.IFNA(VLOOKUP(D$29&amp;$A30,竖总表!$A$2:$D$507,3,FALSE),"")</f>
        <v>chā</v>
      </c>
      <c r="E30" s="62" t="str">
        <f>_xlfn.IFNA(VLOOKUP(E$29&amp;$A30,竖总表!$A$2:$D$507,3,FALSE),"")</f>
        <v>dàng</v>
      </c>
      <c r="F30" s="62" t="str">
        <f>_xlfn.IFNA(VLOOKUP(F$29&amp;$A30,竖总表!$A$2:$D$507,3,FALSE),"")</f>
        <v>é</v>
      </c>
      <c r="G30" s="62" t="str">
        <f>_xlfn.IFNA(VLOOKUP(G$29&amp;$A30,竖总表!$A$2:$D$507,3,FALSE),"")</f>
        <v>fào</v>
      </c>
      <c r="H30" s="62" t="str">
        <f>_xlfn.IFNA(VLOOKUP(H$29&amp;$A30,竖总表!$A$2:$D$507,3,FALSE),"")</f>
        <v>gàn</v>
      </c>
      <c r="I30" s="62" t="str">
        <f>_xlfn.IFNA(VLOOKUP(I$29&amp;$A30,竖总表!$A$2:$D$507,3,FALSE),"")</f>
        <v>há</v>
      </c>
      <c r="J30" s="62" t="str">
        <f>_xlfn.IFNA(VLOOKUP(J$29&amp;$A30,竖总表!$A$2:$D$507,3,FALSE),"")</f>
        <v>jèi</v>
      </c>
      <c r="K30" s="62" t="str">
        <f>_xlfn.IFNA(VLOOKUP(K$29&amp;$A30,竖总表!$A$2:$D$507,3,FALSE),"")</f>
        <v>kǎ</v>
      </c>
      <c r="L30" s="62" t="str">
        <f>_xlfn.IFNA(VLOOKUP(L$29&amp;$A30,竖总表!$A$2:$D$507,3,FALSE),"")</f>
        <v>là</v>
      </c>
      <c r="M30" s="62" t="str">
        <f>_xlfn.IFNA(VLOOKUP(M$29&amp;$A30,竖总表!$A$2:$D$507,3,FALSE),"")</f>
        <v>mǎ</v>
      </c>
      <c r="N30" s="62" t="str">
        <f>_xlfn.IFNA(VLOOKUP(N$29&amp;$A30,竖总表!$A$2:$D$507,3,FALSE),"")</f>
        <v>nā</v>
      </c>
      <c r="O30" s="62" t="str">
        <f>_xlfn.IFNA(VLOOKUP(O$29&amp;$A30,竖总表!$A$2:$D$507,3,FALSE),"")</f>
        <v>ǒu</v>
      </c>
      <c r="P30" s="62" t="str">
        <f>_xlfn.IFNA(VLOOKUP(P$29&amp;$A30,竖总表!$A$2:$D$507,3,FALSE),"")</f>
        <v>pài</v>
      </c>
      <c r="Q30" s="62" t="str">
        <f>_xlfn.IFNA(VLOOKUP(Q$29&amp;$A30,竖总表!$A$2:$D$507,3,FALSE),"")</f>
        <v>qià</v>
      </c>
      <c r="R30" s="62" t="str">
        <f>_xlfn.IFNA(VLOOKUP(R$29&amp;$A30,竖总表!$A$2:$D$507,3,FALSE),"")</f>
        <v>ráng</v>
      </c>
      <c r="S30" s="62" t="str">
        <f>_xlfn.IFNA(VLOOKUP(S$29&amp;$A30,竖总表!$A$2:$D$507,3,FALSE),"")</f>
        <v>shà</v>
      </c>
      <c r="T30" s="62" t="str">
        <f>_xlfn.IFNA(VLOOKUP(T$29&amp;$A30,竖总表!$A$2:$D$507,3,FALSE),"")</f>
        <v>tǎ</v>
      </c>
      <c r="U30" s="62" t="str">
        <f>_xlfn.IFNA(VLOOKUP(U$29&amp;$A30,竖总表!$A$2:$D$507,3,FALSE),"")</f>
        <v>wá</v>
      </c>
      <c r="V30" s="62" t="str">
        <f>_xlfn.IFNA(VLOOKUP(V$29&amp;$A30,竖总表!$A$2:$D$507,3,FALSE),"")</f>
        <v>xiā</v>
      </c>
      <c r="W30" s="62" t="str">
        <f>_xlfn.IFNA(VLOOKUP(W$29&amp;$A30,竖总表!$A$2:$D$507,3,FALSE),"")</f>
        <v>yā</v>
      </c>
      <c r="X30" s="63" t="str">
        <f>_xlfn.IFNA(VLOOKUP(X$29&amp;$A30,竖总表!$A$2:$D$507,3,FALSE),"")</f>
        <v>zàng</v>
      </c>
    </row>
    <row r="31" spans="1:24" ht="18" customHeight="1">
      <c r="A31" s="61" t="s">
        <v>1</v>
      </c>
      <c r="B31" s="62" t="str">
        <f>_xlfn.IFNA(VLOOKUP(B$29&amp;$A31,竖总表!$A$2:$D$507,3,FALSE),"")</f>
        <v>bō</v>
      </c>
      <c r="C31" s="62" t="str">
        <f>_xlfn.IFNA(VLOOKUP(C$29&amp;$A31,竖总表!$A$2:$D$507,3,FALSE),"")</f>
        <v/>
      </c>
      <c r="D31" s="62" t="str">
        <f>_xlfn.IFNA(VLOOKUP(D$29&amp;$A31,竖总表!$A$2:$D$507,3,FALSE),"")</f>
        <v>cuō</v>
      </c>
      <c r="E31" s="62" t="str">
        <f>_xlfn.IFNA(VLOOKUP(E$29&amp;$A31,竖总表!$A$2:$D$507,3,FALSE),"")</f>
        <v>diāo</v>
      </c>
      <c r="F31" s="62" t="str">
        <f>_xlfn.IFNA(VLOOKUP(F$29&amp;$A31,竖总表!$A$2:$D$507,3,FALSE),"")</f>
        <v>bāo</v>
      </c>
      <c r="G31" s="62" t="str">
        <f>_xlfn.IFNA(VLOOKUP(G$29&amp;$A31,竖总表!$A$2:$D$507,3,FALSE),"")</f>
        <v>fòu</v>
      </c>
      <c r="H31" s="62" t="str">
        <f>_xlfn.IFNA(VLOOKUP(H$29&amp;$A31,竖总表!$A$2:$D$507,3,FALSE),"")</f>
        <v>gǔ</v>
      </c>
      <c r="I31" s="62" t="str">
        <f>_xlfn.IFNA(VLOOKUP(I$29&amp;$A31,竖总表!$A$2:$D$507,3,FALSE),"")</f>
        <v>huái</v>
      </c>
      <c r="J31" s="62" t="str">
        <f>_xlfn.IFNA(VLOOKUP(J$29&amp;$A31,竖总表!$A$2:$D$507,3,FALSE),"")</f>
        <v>jiān</v>
      </c>
      <c r="K31" s="62" t="str">
        <f>_xlfn.IFNA(VLOOKUP(K$29&amp;$A31,竖总表!$A$2:$D$507,3,FALSE),"")</f>
        <v>kuà</v>
      </c>
      <c r="L31" s="62" t="str">
        <f>_xlfn.IFNA(VLOOKUP(L$29&amp;$A31,竖总表!$A$2:$D$507,3,FALSE),"")</f>
        <v>lǜ</v>
      </c>
      <c r="M31" s="62" t="str">
        <f>_xlfn.IFNA(VLOOKUP(M$29&amp;$A31,竖总表!$A$2:$D$507,3,FALSE),"")</f>
        <v>miàn</v>
      </c>
      <c r="N31" s="62" t="str">
        <f>_xlfn.IFNA(VLOOKUP(N$29&amp;$A31,竖总表!$A$2:$D$507,3,FALSE),"")</f>
        <v>náng</v>
      </c>
      <c r="O31" s="62" t="str">
        <f>_xlfn.IFNA(VLOOKUP(O$29&amp;$A31,竖总表!$A$2:$D$507,3,FALSE),"")</f>
        <v>bài</v>
      </c>
      <c r="P31" s="62" t="str">
        <f>_xlfn.IFNA(VLOOKUP(P$29&amp;$A31,竖总表!$A$2:$D$507,3,FALSE),"")</f>
        <v>pò</v>
      </c>
      <c r="Q31" s="62" t="str">
        <f>_xlfn.IFNA(VLOOKUP(Q$29&amp;$A31,竖总表!$A$2:$D$507,3,FALSE),"")</f>
        <v>qiào</v>
      </c>
      <c r="R31" s="62" t="str">
        <f>_xlfn.IFNA(VLOOKUP(R$29&amp;$A31,竖总表!$A$2:$D$507,3,FALSE),"")</f>
        <v>róng</v>
      </c>
      <c r="S31" s="62" t="str">
        <f>_xlfn.IFNA(VLOOKUP(S$29&amp;$A31,竖总表!$A$2:$D$507,3,FALSE),"")</f>
        <v>shàn</v>
      </c>
      <c r="T31" s="62" t="str">
        <f>_xlfn.IFNA(VLOOKUP(T$29&amp;$A31,竖总表!$A$2:$D$507,3,FALSE),"")</f>
        <v>tóng</v>
      </c>
      <c r="U31" s="62" t="str">
        <f>_xlfn.IFNA(VLOOKUP(U$29&amp;$A31,竖总表!$A$2:$D$507,3,FALSE),"")</f>
        <v>wáng</v>
      </c>
      <c r="V31" s="62" t="str">
        <f>_xlfn.IFNA(VLOOKUP(V$29&amp;$A31,竖总表!$A$2:$D$507,3,FALSE),"")</f>
        <v>xìn</v>
      </c>
      <c r="W31" s="62" t="str">
        <f>_xlfn.IFNA(VLOOKUP(W$29&amp;$A31,竖总表!$A$2:$D$507,3,FALSE),"")</f>
        <v>yìng</v>
      </c>
      <c r="X31" s="63" t="str">
        <f>_xlfn.IFNA(VLOOKUP(X$29&amp;$A31,竖总表!$A$2:$D$507,3,FALSE),"")</f>
        <v>zhān</v>
      </c>
    </row>
    <row r="32" spans="1:24" ht="18" customHeight="1">
      <c r="A32" s="61" t="s">
        <v>2</v>
      </c>
      <c r="B32" s="62" t="str">
        <f>_xlfn.IFNA(VLOOKUP(B$29&amp;$A32,竖总表!$A$2:$D$507,3,FALSE),"")</f>
        <v>chùn</v>
      </c>
      <c r="C32" s="62" t="str">
        <f>_xlfn.IFNA(VLOOKUP(C$29&amp;$A32,竖总表!$A$2:$D$507,3,FALSE),"")</f>
        <v>bèng</v>
      </c>
      <c r="D32" s="62" t="str">
        <f>_xlfn.IFNA(VLOOKUP(D$29&amp;$A32,竖总表!$A$2:$D$507,3,FALSE),"")</f>
        <v/>
      </c>
      <c r="E32" s="62" t="str">
        <f>_xlfn.IFNA(VLOOKUP(E$29&amp;$A32,竖总表!$A$2:$D$507,3,FALSE),"")</f>
        <v>dān</v>
      </c>
      <c r="F32" s="62" t="str">
        <f>_xlfn.IFNA(VLOOKUP(F$29&amp;$A32,竖总表!$A$2:$D$507,3,FALSE),"")</f>
        <v>chà</v>
      </c>
      <c r="G32" s="62" t="str">
        <f>_xlfn.IFNA(VLOOKUP(G$29&amp;$A32,竖总表!$A$2:$D$507,3,FALSE),"")</f>
        <v>fāi</v>
      </c>
      <c r="H32" s="62" t="str">
        <f>_xlfn.IFNA(VLOOKUP(H$29&amp;$A32,竖总表!$A$2:$D$507,3,FALSE),"")</f>
        <v>guān</v>
      </c>
      <c r="I32" s="62" t="str">
        <f>_xlfn.IFNA(VLOOKUP(I$29&amp;$A32,竖总表!$A$2:$D$507,3,FALSE),"")</f>
        <v>hóng</v>
      </c>
      <c r="J32" s="62" t="str">
        <f>_xlfn.IFNA(VLOOKUP(J$29&amp;$A32,竖总表!$A$2:$D$507,3,FALSE),"")</f>
        <v>juǎn</v>
      </c>
      <c r="K32" s="62" t="str">
        <f>_xlfn.IFNA(VLOOKUP(K$29&amp;$A32,竖总表!$A$2:$D$507,3,FALSE),"")</f>
        <v>kuài</v>
      </c>
      <c r="L32" s="62" t="str">
        <f>_xlfn.IFNA(VLOOKUP(L$29&amp;$A32,竖总表!$A$2:$D$507,3,FALSE),"")</f>
        <v>liáng</v>
      </c>
      <c r="M32" s="62" t="str">
        <f>_xlfn.IFNA(VLOOKUP(M$29&amp;$A32,竖总表!$A$2:$D$507,3,FALSE),"")</f>
        <v>mí</v>
      </c>
      <c r="N32" s="62" t="str">
        <f>_xlfn.IFNA(VLOOKUP(N$29&amp;$A32,竖总表!$A$2:$D$507,3,FALSE),"")</f>
        <v>nà</v>
      </c>
      <c r="O32" s="62" t="str">
        <f>_xlfn.IFNA(VLOOKUP(O$29&amp;$A32,竖总表!$A$2:$D$507,3,FALSE),"")</f>
        <v>cáo</v>
      </c>
      <c r="P32" s="62" t="str">
        <f>_xlfn.IFNA(VLOOKUP(P$29&amp;$A32,竖总表!$A$2:$D$507,3,FALSE),"")</f>
        <v>pèng</v>
      </c>
      <c r="Q32" s="62" t="str">
        <f>_xlfn.IFNA(VLOOKUP(Q$29&amp;$A32,竖总表!$A$2:$D$507,3,FALSE),"")</f>
        <v>què</v>
      </c>
      <c r="R32" s="62" t="str">
        <f>_xlfn.IFNA(VLOOKUP(R$29&amp;$A32,竖总表!$A$2:$D$507,3,FALSE),"")</f>
        <v>ruò</v>
      </c>
      <c r="S32" s="62" t="str">
        <f>_xlfn.IFNA(VLOOKUP(S$29&amp;$A32,竖总表!$A$2:$D$507,3,FALSE),"")</f>
        <v>shuǐ</v>
      </c>
      <c r="T32" s="62" t="str">
        <f>_xlfn.IFNA(VLOOKUP(T$29&amp;$A32,竖总表!$A$2:$D$507,3,FALSE),"")</f>
        <v>táo</v>
      </c>
      <c r="U32" s="62" t="str">
        <f>_xlfn.IFNA(VLOOKUP(U$29&amp;$A32,竖总表!$A$2:$D$507,3,FALSE),"")</f>
        <v>wú</v>
      </c>
      <c r="V32" s="62" t="str">
        <f>_xlfn.IFNA(VLOOKUP(V$29&amp;$A32,竖总表!$A$2:$D$507,3,FALSE),"")</f>
        <v>xiǎo</v>
      </c>
      <c r="W32" s="62" t="str">
        <f>_xlfn.IFNA(VLOOKUP(W$29&amp;$A32,竖总表!$A$2:$D$507,3,FALSE),"")</f>
        <v>yuán</v>
      </c>
      <c r="X32" s="63" t="str">
        <f>_xlfn.IFNA(VLOOKUP(X$29&amp;$A32,竖总表!$A$2:$D$507,3,FALSE),"")</f>
        <v>zhóu</v>
      </c>
    </row>
    <row r="33" spans="1:24" ht="18" customHeight="1">
      <c r="A33" s="61" t="s">
        <v>3</v>
      </c>
      <c r="B33" s="62" t="str">
        <f>_xlfn.IFNA(VLOOKUP(B$29&amp;$A33,竖总表!$A$2:$D$507,3,FALSE),"")</f>
        <v>dì</v>
      </c>
      <c r="C33" s="62" t="str">
        <f>_xlfn.IFNA(VLOOKUP(C$29&amp;$A33,竖总表!$A$2:$D$507,3,FALSE),"")</f>
        <v>bēng</v>
      </c>
      <c r="D33" s="62" t="str">
        <f>_xlfn.IFNA(VLOOKUP(D$29&amp;$A33,竖总表!$A$2:$D$507,3,FALSE),"")</f>
        <v>cuò</v>
      </c>
      <c r="E33" s="62" t="str">
        <f>_xlfn.IFNA(VLOOKUP(E$29&amp;$A33,竖总表!$A$2:$D$507,3,FALSE),"")</f>
        <v/>
      </c>
      <c r="F33" s="62" t="str">
        <f>_xlfn.IFNA(VLOOKUP(F$29&amp;$A33,竖总表!$A$2:$D$507,3,FALSE),"")</f>
        <v>dīng</v>
      </c>
      <c r="G33" s="62" t="str">
        <f>_xlfn.IFNA(VLOOKUP(G$29&amp;$A33,竖总表!$A$2:$D$507,3,FALSE),"")</f>
        <v>fēn</v>
      </c>
      <c r="H33" s="62" t="str">
        <f>_xlfn.IFNA(VLOOKUP(H$29&amp;$A33,竖总表!$A$2:$D$507,3,FALSE),"")</f>
        <v>gāo</v>
      </c>
      <c r="I33" s="62" t="str">
        <f>_xlfn.IFNA(VLOOKUP(I$29&amp;$A33,竖总表!$A$2:$D$507,3,FALSE),"")</f>
        <v>hān</v>
      </c>
      <c r="J33" s="62" t="str">
        <f>_xlfn.IFNA(VLOOKUP(J$29&amp;$A33,竖总表!$A$2:$D$507,3,FALSE),"")</f>
        <v>jūn</v>
      </c>
      <c r="K33" s="62" t="str">
        <f>_xlfn.IFNA(VLOOKUP(K$29&amp;$A33,竖总表!$A$2:$D$507,3,FALSE),"")</f>
        <v>kē</v>
      </c>
      <c r="L33" s="62" t="str">
        <f>_xlfn.IFNA(VLOOKUP(L$29&amp;$A33,竖总表!$A$2:$D$507,3,FALSE),"")</f>
        <v>lòu</v>
      </c>
      <c r="M33" s="62" t="str">
        <f>_xlfn.IFNA(VLOOKUP(M$29&amp;$A33,竖总表!$A$2:$D$507,3,FALSE),"")</f>
        <v>mài</v>
      </c>
      <c r="N33" s="62" t="str">
        <f>_xlfn.IFNA(VLOOKUP(N$29&amp;$A33,竖总表!$A$2:$D$507,3,FALSE),"")</f>
        <v>nǎo</v>
      </c>
      <c r="O33" s="62" t="str">
        <f>_xlfn.IFNA(VLOOKUP(O$29&amp;$A33,竖总表!$A$2:$D$507,3,FALSE),"")</f>
        <v>dí</v>
      </c>
      <c r="P33" s="62" t="str">
        <f>_xlfn.IFNA(VLOOKUP(P$29&amp;$A33,竖总表!$A$2:$D$507,3,FALSE),"")</f>
        <v>pōu</v>
      </c>
      <c r="Q33" s="62" t="str">
        <f>_xlfn.IFNA(VLOOKUP(Q$29&amp;$A33,竖总表!$A$2:$D$507,3,FALSE),"")</f>
        <v>qì</v>
      </c>
      <c r="R33" s="62" t="str">
        <f>_xlfn.IFNA(VLOOKUP(R$29&amp;$A33,竖总表!$A$2:$D$507,3,FALSE),"")</f>
        <v>rē</v>
      </c>
      <c r="S33" s="62" t="str">
        <f>_xlfn.IFNA(VLOOKUP(S$29&amp;$A33,竖总表!$A$2:$D$507,3,FALSE),"")</f>
        <v>shèng</v>
      </c>
      <c r="T33" s="62" t="str">
        <f>_xlfn.IFNA(VLOOKUP(T$29&amp;$A33,竖总表!$A$2:$D$507,3,FALSE),"")</f>
        <v>tái</v>
      </c>
      <c r="U33" s="62" t="str">
        <f>_xlfn.IFNA(VLOOKUP(U$29&amp;$A33,竖总表!$A$2:$D$507,3,FALSE),"")</f>
        <v>wān</v>
      </c>
      <c r="V33" s="62" t="str">
        <f>_xlfn.IFNA(VLOOKUP(V$29&amp;$A33,竖总表!$A$2:$D$507,3,FALSE),"")</f>
        <v>xié</v>
      </c>
      <c r="W33" s="62" t="str">
        <f>_xlfn.IFNA(VLOOKUP(W$29&amp;$A33,竖总表!$A$2:$D$507,3,FALSE),"")</f>
        <v>yāo</v>
      </c>
      <c r="X33" s="63" t="str">
        <f>_xlfn.IFNA(VLOOKUP(X$29&amp;$A33,竖总表!$A$2:$D$507,3,FALSE),"")</f>
        <v>zhà</v>
      </c>
    </row>
    <row r="34" spans="1:24" ht="18" customHeight="1">
      <c r="A34" s="61" t="s">
        <v>4</v>
      </c>
      <c r="B34" s="62" t="str">
        <f>_xlfn.IFNA(VLOOKUP(B$29&amp;$A34,竖总表!$A$2:$D$507,3,FALSE),"")</f>
        <v>ā</v>
      </c>
      <c r="C34" s="62" t="str">
        <f>_xlfn.IFNA(VLOOKUP(C$29&amp;$A34,竖总表!$A$2:$D$507,3,FALSE),"")</f>
        <v>bēi</v>
      </c>
      <c r="D34" s="62" t="str">
        <f>_xlfn.IFNA(VLOOKUP(D$29&amp;$A34,竖总表!$A$2:$D$507,3,FALSE),"")</f>
        <v>chē</v>
      </c>
      <c r="E34" s="62" t="str">
        <f>_xlfn.IFNA(VLOOKUP(E$29&amp;$A34,竖总表!$A$2:$D$507,3,FALSE),"")</f>
        <v>dié</v>
      </c>
      <c r="F34" s="62" t="str">
        <f>_xlfn.IFNA(VLOOKUP(F$29&amp;$A34,竖总表!$A$2:$D$507,3,FALSE),"")</f>
        <v/>
      </c>
      <c r="G34" s="62" t="str">
        <f>_xlfn.IFNA(VLOOKUP(G$29&amp;$A34,竖总表!$A$2:$D$507,3,FALSE),"")</f>
        <v>fēi</v>
      </c>
      <c r="H34" s="62" t="str">
        <f>_xlfn.IFNA(VLOOKUP(H$29&amp;$A34,竖总表!$A$2:$D$507,3,FALSE),"")</f>
        <v>gē</v>
      </c>
      <c r="I34" s="62" t="str">
        <f>_xlfn.IFNA(VLOOKUP(I$29&amp;$A34,竖总表!$A$2:$D$507,3,FALSE),"")</f>
        <v>hǎi</v>
      </c>
      <c r="J34" s="62" t="str">
        <f>_xlfn.IFNA(VLOOKUP(J$29&amp;$A34,竖总表!$A$2:$D$507,3,FALSE),"")</f>
        <v>jiě</v>
      </c>
      <c r="K34" s="62" t="str">
        <f>_xlfn.IFNA(VLOOKUP(K$29&amp;$A34,竖总表!$A$2:$D$507,3,FALSE),"")</f>
        <v>kēng</v>
      </c>
      <c r="L34" s="62" t="str">
        <f>_xlfn.IFNA(VLOOKUP(L$29&amp;$A34,竖总表!$A$2:$D$507,3,FALSE),"")</f>
        <v>líng</v>
      </c>
      <c r="M34" s="62" t="str">
        <f>_xlfn.IFNA(VLOOKUP(M$29&amp;$A34,竖总表!$A$2:$D$507,3,FALSE),"")</f>
        <v>mén</v>
      </c>
      <c r="N34" s="62" t="str">
        <f>_xlfn.IFNA(VLOOKUP(N$29&amp;$A34,竖总表!$A$2:$D$507,3,FALSE),"")</f>
        <v>né</v>
      </c>
      <c r="O34" s="62" t="str">
        <f>_xlfn.IFNA(VLOOKUP(O$29&amp;$A34,竖总表!$A$2:$D$507,3,FALSE),"")</f>
        <v>òu</v>
      </c>
      <c r="P34" s="62" t="str">
        <f>_xlfn.IFNA(VLOOKUP(P$29&amp;$A34,竖总表!$A$2:$D$507,3,FALSE),"")</f>
        <v>pǔ</v>
      </c>
      <c r="Q34" s="62" t="str">
        <f>_xlfn.IFNA(VLOOKUP(Q$29&amp;$A34,竖总表!$A$2:$D$507,3,FALSE),"")</f>
        <v>qiè</v>
      </c>
      <c r="R34" s="62" t="str">
        <f>_xlfn.IFNA(VLOOKUP(R$29&amp;$A34,竖总表!$A$2:$D$507,3,FALSE),"")</f>
        <v>ruī</v>
      </c>
      <c r="S34" s="62" t="str">
        <f>_xlfn.IFNA(VLOOKUP(S$29&amp;$A34,竖总表!$A$2:$D$507,3,FALSE),"")</f>
        <v>shé</v>
      </c>
      <c r="T34" s="62" t="str">
        <f>_xlfn.IFNA(VLOOKUP(T$29&amp;$A34,竖总表!$A$2:$D$507,3,FALSE),"")</f>
        <v>tiān</v>
      </c>
      <c r="U34" s="62" t="str">
        <f>_xlfn.IFNA(VLOOKUP(U$29&amp;$A34,竖总表!$A$2:$D$507,3,FALSE),"")</f>
        <v>wī</v>
      </c>
      <c r="V34" s="62" t="str">
        <f>_xlfn.IFNA(VLOOKUP(V$29&amp;$A34,竖总表!$A$2:$D$507,3,FALSE),"")</f>
        <v>xiè</v>
      </c>
      <c r="W34" s="62" t="str">
        <f>_xlfn.IFNA(VLOOKUP(W$29&amp;$A34,竖总表!$A$2:$D$507,3,FALSE),"")</f>
        <v>yé</v>
      </c>
      <c r="X34" s="63" t="str">
        <f>_xlfn.IFNA(VLOOKUP(X$29&amp;$A34,竖总表!$A$2:$D$507,3,FALSE),"")</f>
        <v>zāi</v>
      </c>
    </row>
    <row r="35" spans="1:24" ht="18" customHeight="1">
      <c r="A35" s="61" t="s">
        <v>5</v>
      </c>
      <c r="B35" s="62" t="str">
        <f>_xlfn.IFNA(VLOOKUP(B$29&amp;$A35,竖总表!$A$2:$D$507,3,FALSE),"")</f>
        <v>ài</v>
      </c>
      <c r="C35" s="62" t="str">
        <f>_xlfn.IFNA(VLOOKUP(C$29&amp;$A35,竖总表!$A$2:$D$507,3,FALSE),"")</f>
        <v>biān</v>
      </c>
      <c r="D35" s="62" t="str">
        <f>_xlfn.IFNA(VLOOKUP(D$29&amp;$A35,竖总表!$A$2:$D$507,3,FALSE),"")</f>
        <v>chuī</v>
      </c>
      <c r="E35" s="62" t="str">
        <f>_xlfn.IFNA(VLOOKUP(E$29&amp;$A35,竖总表!$A$2:$D$507,3,FALSE),"")</f>
        <v>dōng</v>
      </c>
      <c r="F35" s="62" t="str">
        <f>_xlfn.IFNA(VLOOKUP(F$29&amp;$A35,竖总表!$A$2:$D$507,3,FALSE),"")</f>
        <v>fǎn</v>
      </c>
      <c r="G35" s="62" t="str">
        <f>_xlfn.IFNA(VLOOKUP(G$29&amp;$A35,竖总表!$A$2:$D$507,3,FALSE),"")</f>
        <v/>
      </c>
      <c r="H35" s="62" t="str">
        <f>_xlfn.IFNA(VLOOKUP(H$29&amp;$A35,竖总表!$A$2:$D$507,3,FALSE),"")</f>
        <v>gài</v>
      </c>
      <c r="I35" s="62" t="str">
        <f>_xlfn.IFNA(VLOOKUP(I$29&amp;$A35,竖总表!$A$2:$D$507,3,FALSE),"")</f>
        <v>hàn</v>
      </c>
      <c r="J35" s="62" t="str">
        <f>_xlfn.IFNA(VLOOKUP(J$29&amp;$A35,竖总表!$A$2:$D$507,3,FALSE),"")</f>
        <v>jiào</v>
      </c>
      <c r="K35" s="62" t="str">
        <f>_xlfn.IFNA(VLOOKUP(K$29&amp;$A35,竖总表!$A$2:$D$507,3,FALSE),"")</f>
        <v>kèi</v>
      </c>
      <c r="L35" s="62" t="str">
        <f>_xlfn.IFNA(VLOOKUP(L$29&amp;$A35,竖总表!$A$2:$D$507,3,FALSE),"")</f>
        <v>liào</v>
      </c>
      <c r="M35" s="62" t="str">
        <f>_xlfn.IFNA(VLOOKUP(M$29&amp;$A35,竖总表!$A$2:$D$507,3,FALSE),"")</f>
        <v>mì</v>
      </c>
      <c r="N35" s="62" t="str">
        <f>_xlfn.IFNA(VLOOKUP(N$29&amp;$A35,竖总表!$A$2:$D$507,3,FALSE),"")</f>
        <v>niè</v>
      </c>
      <c r="O35" s="62" t="str">
        <f>_xlfn.IFNA(VLOOKUP(O$29&amp;$A35,竖总表!$A$2:$D$507,3,FALSE),"")</f>
        <v>fěn</v>
      </c>
      <c r="P35" s="62" t="str">
        <f>_xlfn.IFNA(VLOOKUP(P$29&amp;$A35,竖总表!$A$2:$D$507,3,FALSE),"")</f>
        <v>píng</v>
      </c>
      <c r="Q35" s="62" t="str">
        <f>_xlfn.IFNA(VLOOKUP(Q$29&amp;$A35,竖总表!$A$2:$D$507,3,FALSE),"")</f>
        <v>qiáo</v>
      </c>
      <c r="R35" s="62" t="str">
        <f>_xlfn.IFNA(VLOOKUP(R$29&amp;$A35,竖总表!$A$2:$D$507,3,FALSE),"")</f>
        <v>rùn</v>
      </c>
      <c r="S35" s="62" t="str">
        <f>_xlfn.IFNA(VLOOKUP(S$29&amp;$A35,竖总表!$A$2:$D$507,3,FALSE),"")</f>
        <v>shā</v>
      </c>
      <c r="T35" s="62" t="str">
        <f>_xlfn.IFNA(VLOOKUP(T$29&amp;$A35,竖总表!$A$2:$D$507,3,FALSE),"")</f>
        <v>tiáo</v>
      </c>
      <c r="U35" s="62" t="str">
        <f>_xlfn.IFNA(VLOOKUP(U$29&amp;$A35,竖总表!$A$2:$D$507,3,FALSE),"")</f>
        <v>wāng</v>
      </c>
      <c r="V35" s="62" t="str">
        <f>_xlfn.IFNA(VLOOKUP(V$29&amp;$A35,竖总表!$A$2:$D$507,3,FALSE),"")</f>
        <v>xuán</v>
      </c>
      <c r="W35" s="62" t="str">
        <f>_xlfn.IFNA(VLOOKUP(W$29&amp;$A35,竖总表!$A$2:$D$507,3,FALSE),"")</f>
        <v>yùn</v>
      </c>
      <c r="X35" s="63" t="str">
        <f>_xlfn.IFNA(VLOOKUP(X$29&amp;$A35,竖总表!$A$2:$D$507,3,FALSE),"")</f>
        <v>zhāng</v>
      </c>
    </row>
    <row r="36" spans="1:24" ht="18" customHeight="1">
      <c r="A36" s="61" t="s">
        <v>6</v>
      </c>
      <c r="B36" s="62" t="str">
        <f>_xlfn.IFNA(VLOOKUP(B$29&amp;$A36,竖总表!$A$2:$D$507,3,FALSE),"")</f>
        <v>à</v>
      </c>
      <c r="C36" s="62" t="str">
        <f>_xlfn.IFNA(VLOOKUP(C$29&amp;$A36,竖总表!$A$2:$D$507,3,FALSE),"")</f>
        <v>bā</v>
      </c>
      <c r="D36" s="62" t="str">
        <f>_xlfn.IFNA(VLOOKUP(D$29&amp;$A36,竖总表!$A$2:$D$507,3,FALSE),"")</f>
        <v>chún</v>
      </c>
      <c r="E36" s="62" t="str">
        <f>_xlfn.IFNA(VLOOKUP(E$29&amp;$A36,竖总表!$A$2:$D$507,3,FALSE),"")</f>
        <v>dàn</v>
      </c>
      <c r="F36" s="62" t="str">
        <f>_xlfn.IFNA(VLOOKUP(F$29&amp;$A36,竖总表!$A$2:$D$507,3,FALSE),"")</f>
        <v>guō</v>
      </c>
      <c r="G36" s="62" t="str">
        <f>_xlfn.IFNA(VLOOKUP(G$29&amp;$A36,竖总表!$A$2:$D$507,3,FALSE),"")</f>
        <v>fà</v>
      </c>
      <c r="H36" s="62" t="str">
        <f>_xlfn.IFNA(VLOOKUP(H$29&amp;$A36,竖总表!$A$2:$D$507,3,FALSE),"")</f>
        <v/>
      </c>
      <c r="I36" s="62" t="str">
        <f>_xlfn.IFNA(VLOOKUP(I$29&amp;$A36,竖总表!$A$2:$D$507,3,FALSE),"")</f>
        <v>huáng</v>
      </c>
      <c r="J36" s="62" t="str">
        <f>_xlfn.IFNA(VLOOKUP(J$29&amp;$A36,竖总表!$A$2:$D$507,3,FALSE),"")</f>
        <v>jīn</v>
      </c>
      <c r="K36" s="62" t="str">
        <f>_xlfn.IFNA(VLOOKUP(K$29&amp;$A36,竖总表!$A$2:$D$507,3,FALSE),"")</f>
        <v>kǔ</v>
      </c>
      <c r="L36" s="62" t="str">
        <f>_xlfn.IFNA(VLOOKUP(L$29&amp;$A36,竖总表!$A$2:$D$507,3,FALSE),"")</f>
        <v>lè</v>
      </c>
      <c r="M36" s="62" t="str">
        <f>_xlfn.IFNA(VLOOKUP(M$29&amp;$A36,竖总表!$A$2:$D$507,3,FALSE),"")</f>
        <v>máng</v>
      </c>
      <c r="N36" s="62" t="str">
        <f>_xlfn.IFNA(VLOOKUP(N$29&amp;$A36,竖总表!$A$2:$D$507,3,FALSE),"")</f>
        <v>nán</v>
      </c>
      <c r="O36" s="62" t="str">
        <f>_xlfn.IFNA(VLOOKUP(O$29&amp;$A36,竖总表!$A$2:$D$507,3,FALSE),"")</f>
        <v>guàn</v>
      </c>
      <c r="P36" s="62" t="str">
        <f>_xlfn.IFNA(VLOOKUP(P$29&amp;$A36,竖总表!$A$2:$D$507,3,FALSE),"")</f>
        <v>péi</v>
      </c>
      <c r="Q36" s="62" t="str">
        <f>_xlfn.IFNA(VLOOKUP(Q$29&amp;$A36,竖总表!$A$2:$D$507,3,FALSE),"")</f>
        <v>qiē</v>
      </c>
      <c r="R36" s="62" t="str">
        <f>_xlfn.IFNA(VLOOKUP(R$29&amp;$A36,竖总表!$A$2:$D$507,3,FALSE),"")</f>
        <v>rǎn</v>
      </c>
      <c r="S36" s="62" t="str">
        <f>_xlfn.IFNA(VLOOKUP(S$29&amp;$A36,竖总表!$A$2:$D$507,3,FALSE),"")</f>
        <v>shì</v>
      </c>
      <c r="T36" s="62" t="str">
        <f>_xlfn.IFNA(VLOOKUP(T$29&amp;$A36,竖总表!$A$2:$D$507,3,FALSE),"")</f>
        <v>tiě</v>
      </c>
      <c r="U36" s="62" t="str">
        <f>_xlfn.IFNA(VLOOKUP(U$29&amp;$A36,竖总表!$A$2:$D$507,3,FALSE),"")</f>
        <v>wèng</v>
      </c>
      <c r="V36" s="62" t="str">
        <f>_xlfn.IFNA(VLOOKUP(V$29&amp;$A36,竖总表!$A$2:$D$507,3,FALSE),"")</f>
        <v>xī</v>
      </c>
      <c r="W36" s="62" t="str">
        <f>_xlfn.IFNA(VLOOKUP(W$29&amp;$A36,竖总表!$A$2:$D$507,3,FALSE),"")</f>
        <v>yī</v>
      </c>
      <c r="X36" s="63" t="str">
        <f>_xlfn.IFNA(VLOOKUP(X$29&amp;$A36,竖总表!$A$2:$D$507,3,FALSE),"")</f>
        <v>zhàn</v>
      </c>
    </row>
    <row r="37" spans="1:24" ht="18" customHeight="1">
      <c r="A37" s="61" t="s">
        <v>7</v>
      </c>
      <c r="B37" s="62" t="str">
        <f>_xlfn.IFNA(VLOOKUP(B$29&amp;$A37,竖总表!$A$2:$D$507,3,FALSE),"")</f>
        <v>àn</v>
      </c>
      <c r="C37" s="62" t="str">
        <f>_xlfn.IFNA(VLOOKUP(C$29&amp;$A37,竖总表!$A$2:$D$507,3,FALSE),"")</f>
        <v>bì</v>
      </c>
      <c r="D37" s="62" t="str">
        <f>_xlfn.IFNA(VLOOKUP(D$29&amp;$A37,竖总表!$A$2:$D$507,3,FALSE),"")</f>
        <v>chái</v>
      </c>
      <c r="E37" s="62" t="str">
        <f>_xlfn.IFNA(VLOOKUP(E$29&amp;$A37,竖总表!$A$2:$D$507,3,FALSE),"")</f>
        <v>diào</v>
      </c>
      <c r="F37" s="62" t="str">
        <f>_xlfn.IFNA(VLOOKUP(F$29&amp;$A37,竖总表!$A$2:$D$507,3,FALSE),"")</f>
        <v>hú</v>
      </c>
      <c r="G37" s="62" t="str">
        <f>_xlfn.IFNA(VLOOKUP(G$29&amp;$A37,竖总表!$A$2:$D$507,3,FALSE),"")</f>
        <v>fèng</v>
      </c>
      <c r="H37" s="62" t="str">
        <f>_xlfn.IFNA(VLOOKUP(H$29&amp;$A37,竖总表!$A$2:$D$507,3,FALSE),"")</f>
        <v>gōu</v>
      </c>
      <c r="I37" s="62" t="str">
        <f>_xlfn.IFNA(VLOOKUP(I$29&amp;$A37,竖总表!$A$2:$D$507,3,FALSE),"")</f>
        <v/>
      </c>
      <c r="J37" s="62" t="str">
        <f>_xlfn.IFNA(VLOOKUP(J$29&amp;$A37,竖总表!$A$2:$D$507,3,FALSE),"")</f>
        <v>jú</v>
      </c>
      <c r="K37" s="62" t="str">
        <f>_xlfn.IFNA(VLOOKUP(K$29&amp;$A37,竖总表!$A$2:$D$507,3,FALSE),"")</f>
        <v>kuí</v>
      </c>
      <c r="L37" s="62" t="str">
        <f>_xlfn.IFNA(VLOOKUP(L$29&amp;$A37,竖总表!$A$2:$D$507,3,FALSE),"")</f>
        <v>láo</v>
      </c>
      <c r="M37" s="62" t="str">
        <f>_xlfn.IFNA(VLOOKUP(M$29&amp;$A37,竖总表!$A$2:$D$507,3,FALSE),"")</f>
        <v>miè</v>
      </c>
      <c r="N37" s="62" t="str">
        <f>_xlfn.IFNA(VLOOKUP(N$29&amp;$A37,竖总表!$A$2:$D$507,3,FALSE),"")</f>
        <v>niào</v>
      </c>
      <c r="O37" s="62" t="str">
        <f>_xlfn.IFNA(VLOOKUP(O$29&amp;$A37,竖总表!$A$2:$D$507,3,FALSE),"")</f>
        <v>ōu</v>
      </c>
      <c r="P37" s="62" t="str">
        <f>_xlfn.IFNA(VLOOKUP(P$29&amp;$A37,竖总表!$A$2:$D$507,3,FALSE),"")</f>
        <v>pēn</v>
      </c>
      <c r="Q37" s="62" t="str">
        <f>_xlfn.IFNA(VLOOKUP(Q$29&amp;$A37,竖总表!$A$2:$D$507,3,FALSE),"")</f>
        <v>qín</v>
      </c>
      <c r="R37" s="62" t="str">
        <f>_xlfn.IFNA(VLOOKUP(R$29&amp;$A37,竖总表!$A$2:$D$507,3,FALSE),"")</f>
        <v>ruān</v>
      </c>
      <c r="S37" s="62" t="str">
        <f>_xlfn.IFNA(VLOOKUP(S$29&amp;$A37,竖总表!$A$2:$D$507,3,FALSE),"")</f>
        <v>shān</v>
      </c>
      <c r="T37" s="62" t="str">
        <f>_xlfn.IFNA(VLOOKUP(T$29&amp;$A37,竖总表!$A$2:$D$507,3,FALSE),"")</f>
        <v>táng</v>
      </c>
      <c r="U37" s="62" t="str">
        <f>_xlfn.IFNA(VLOOKUP(U$29&amp;$A37,竖总表!$A$2:$D$507,3,FALSE),"")</f>
        <v>wàn</v>
      </c>
      <c r="V37" s="62" t="str">
        <f>_xlfn.IFNA(VLOOKUP(V$29&amp;$A37,竖总表!$A$2:$D$507,3,FALSE),"")</f>
        <v>xiù</v>
      </c>
      <c r="W37" s="62" t="str">
        <f>_xlfn.IFNA(VLOOKUP(W$29&amp;$A37,竖总表!$A$2:$D$507,3,FALSE),"")</f>
        <v>yīng</v>
      </c>
      <c r="X37" s="63" t="str">
        <f>_xlfn.IFNA(VLOOKUP(X$29&amp;$A37,竖总表!$A$2:$D$507,3,FALSE),"")</f>
        <v>zhōng</v>
      </c>
    </row>
    <row r="38" spans="1:24" ht="18" customHeight="1">
      <c r="A38" s="61" t="s">
        <v>8</v>
      </c>
      <c r="B38" s="62" t="str">
        <f>_xlfn.IFNA(VLOOKUP(B$29&amp;$A38,竖总表!$A$2:$D$507,3,FALSE),"")</f>
        <v>jí</v>
      </c>
      <c r="C38" s="62" t="str">
        <f>_xlfn.IFNA(VLOOKUP(C$29&amp;$A38,竖总表!$A$2:$D$507,3,FALSE),"")</f>
        <v>bò</v>
      </c>
      <c r="D38" s="62" t="str">
        <f>_xlfn.IFNA(VLOOKUP(D$29&amp;$A38,竖总表!$A$2:$D$507,3,FALSE),"")</f>
        <v>cān</v>
      </c>
      <c r="E38" s="62" t="str">
        <f>_xlfn.IFNA(VLOOKUP(E$29&amp;$A38,竖总表!$A$2:$D$507,3,FALSE),"")</f>
        <v>dú</v>
      </c>
      <c r="F38" s="62" t="str">
        <f>_xlfn.IFNA(VLOOKUP(F$29&amp;$A38,竖总表!$A$2:$D$507,3,FALSE),"")</f>
        <v>èr</v>
      </c>
      <c r="G38" s="62" t="str">
        <f>_xlfn.IFNA(VLOOKUP(G$29&amp;$A38,竖总表!$A$2:$D$507,3,FALSE),"")</f>
        <v>fó</v>
      </c>
      <c r="H38" s="62" t="str">
        <f>_xlfn.IFNA(VLOOKUP(H$29&amp;$A38,竖总表!$A$2:$D$507,3,FALSE),"")</f>
        <v>gōng</v>
      </c>
      <c r="I38" s="62" t="str">
        <f>_xlfn.IFNA(VLOOKUP(I$29&amp;$A38,竖总表!$A$2:$D$507,3,FALSE),"")</f>
        <v>huǒ</v>
      </c>
      <c r="J38" s="62" t="str">
        <f>_xlfn.IFNA(VLOOKUP(J$29&amp;$A38,竖总表!$A$2:$D$507,3,FALSE),"")</f>
        <v/>
      </c>
      <c r="K38" s="62" t="str">
        <f>_xlfn.IFNA(VLOOKUP(K$29&amp;$A38,竖总表!$A$2:$D$507,3,FALSE),"")</f>
        <v>kǎn</v>
      </c>
      <c r="L38" s="62" t="str">
        <f>_xlfn.IFNA(VLOOKUP(L$29&amp;$A38,竖总表!$A$2:$D$507,3,FALSE),"")</f>
        <v>léng</v>
      </c>
      <c r="M38" s="62" t="str">
        <f>_xlfn.IFNA(VLOOKUP(M$29&amp;$A38,竖总表!$A$2:$D$507,3,FALSE),"")</f>
        <v>mín</v>
      </c>
      <c r="N38" s="62" t="str">
        <f>_xlfn.IFNA(VLOOKUP(N$29&amp;$A38,竖总表!$A$2:$D$507,3,FALSE),"")</f>
        <v>niú</v>
      </c>
      <c r="O38" s="62" t="str">
        <f>_xlfn.IFNA(VLOOKUP(O$29&amp;$A38,竖总表!$A$2:$D$507,3,FALSE),"")</f>
        <v>ào</v>
      </c>
      <c r="P38" s="62" t="str">
        <f>_xlfn.IFNA(VLOOKUP(P$29&amp;$A38,竖总表!$A$2:$D$507,3,FALSE),"")</f>
        <v>pén</v>
      </c>
      <c r="Q38" s="62" t="str">
        <f>_xlfn.IFNA(VLOOKUP(Q$29&amp;$A38,竖总表!$A$2:$D$507,3,FALSE),"")</f>
        <v>quán</v>
      </c>
      <c r="R38" s="62" t="str">
        <f>_xlfn.IFNA(VLOOKUP(R$29&amp;$A38,竖总表!$A$2:$D$507,3,FALSE),"")</f>
        <v>rōu</v>
      </c>
      <c r="S38" s="62" t="str">
        <f>_xlfn.IFNA(VLOOKUP(S$29&amp;$A38,竖总表!$A$2:$D$507,3,FALSE),"")</f>
        <v>shuāng</v>
      </c>
      <c r="T38" s="62" t="str">
        <f>_xlfn.IFNA(VLOOKUP(T$29&amp;$A38,竖总表!$A$2:$D$507,3,FALSE),"")</f>
        <v>tòu</v>
      </c>
      <c r="U38" s="62" t="str">
        <f>_xlfn.IFNA(VLOOKUP(U$29&amp;$A38,竖总表!$A$2:$D$507,3,FALSE),"")</f>
        <v>wán</v>
      </c>
      <c r="V38" s="62" t="str">
        <f>_xlfn.IFNA(VLOOKUP(V$29&amp;$A38,竖总表!$A$2:$D$507,3,FALSE),"")</f>
        <v>xiàn</v>
      </c>
      <c r="W38" s="62" t="str">
        <f>_xlfn.IFNA(VLOOKUP(W$29&amp;$A38,竖总表!$A$2:$D$507,3,FALSE),"")</f>
        <v>yǎn</v>
      </c>
      <c r="X38" s="63" t="str">
        <f>_xlfn.IFNA(VLOOKUP(X$29&amp;$A38,竖总表!$A$2:$D$507,3,FALSE),"")</f>
        <v>zuò</v>
      </c>
    </row>
    <row r="39" spans="1:24" ht="18" customHeight="1">
      <c r="A39" s="61" t="s">
        <v>9</v>
      </c>
      <c r="B39" s="62" t="str">
        <f>_xlfn.IFNA(VLOOKUP(B$29&amp;$A39,竖总表!$A$2:$D$507,3,FALSE),"")</f>
        <v>ēi</v>
      </c>
      <c r="C39" s="62" t="str">
        <f>_xlfn.IFNA(VLOOKUP(C$29&amp;$A39,竖总表!$A$2:$D$507,3,FALSE),"")</f>
        <v>bèi</v>
      </c>
      <c r="D39" s="62" t="str">
        <f>_xlfn.IFNA(VLOOKUP(D$29&amp;$A39,竖总表!$A$2:$D$507,3,FALSE),"")</f>
        <v>chuāng</v>
      </c>
      <c r="E39" s="62" t="str">
        <f>_xlfn.IFNA(VLOOKUP(E$29&amp;$A39,竖总表!$A$2:$D$507,3,FALSE),"")</f>
        <v>duǎn</v>
      </c>
      <c r="F39" s="62" t="str">
        <f>_xlfn.IFNA(VLOOKUP(F$29&amp;$A39,竖总表!$A$2:$D$507,3,FALSE),"")</f>
        <v>kāng</v>
      </c>
      <c r="G39" s="62" t="str">
        <f>_xlfn.IFNA(VLOOKUP(G$29&amp;$A39,竖总表!$A$2:$D$507,3,FALSE),"")</f>
        <v>fàn</v>
      </c>
      <c r="H39" s="62" t="str">
        <f>_xlfn.IFNA(VLOOKUP(H$29&amp;$A39,竖总表!$A$2:$D$507,3,FALSE),"")</f>
        <v>gāng</v>
      </c>
      <c r="I39" s="62" t="str">
        <f>_xlfn.IFNA(VLOOKUP(I$29&amp;$A39,竖总表!$A$2:$D$507,3,FALSE),"")</f>
        <v>hā</v>
      </c>
      <c r="J39" s="62" t="str">
        <f>_xlfn.IFNA(VLOOKUP(J$29&amp;$A39,竖总表!$A$2:$D$507,3,FALSE),"")</f>
        <v>jēi</v>
      </c>
      <c r="K39" s="62" t="str">
        <f>_xlfn.IFNA(VLOOKUP(K$29&amp;$A39,竖总表!$A$2:$D$507,3,FALSE),"")</f>
        <v/>
      </c>
      <c r="L39" s="62" t="str">
        <f>_xlfn.IFNA(VLOOKUP(L$29&amp;$A39,竖总表!$A$2:$D$507,3,FALSE),"")</f>
        <v>lín</v>
      </c>
      <c r="M39" s="62" t="str">
        <f>_xlfn.IFNA(VLOOKUP(M$29&amp;$A39,竖总表!$A$2:$D$507,3,FALSE),"")</f>
        <v>mián</v>
      </c>
      <c r="N39" s="62" t="str">
        <f>_xlfn.IFNA(VLOOKUP(N$29&amp;$A39,竖总表!$A$2:$D$507,3,FALSE),"")</f>
        <v>niǔ</v>
      </c>
      <c r="O39" s="62" t="str">
        <f>_xlfn.IFNA(VLOOKUP(O$29&amp;$A39,竖总表!$A$2:$D$507,3,FALSE),"")</f>
        <v>kēi</v>
      </c>
      <c r="P39" s="62" t="str">
        <f>_xlfn.IFNA(VLOOKUP(P$29&amp;$A39,竖总表!$A$2:$D$507,3,FALSE),"")</f>
        <v>pū</v>
      </c>
      <c r="Q39" s="62" t="str">
        <f>_xlfn.IFNA(VLOOKUP(Q$29&amp;$A39,竖总表!$A$2:$D$507,3,FALSE),"")</f>
        <v>qiǎo</v>
      </c>
      <c r="R39" s="62" t="str">
        <f>_xlfn.IFNA(VLOOKUP(R$29&amp;$A39,竖总表!$A$2:$D$507,3,FALSE),"")</f>
        <v>ruì</v>
      </c>
      <c r="S39" s="62" t="str">
        <f>_xlfn.IFNA(VLOOKUP(S$29&amp;$A39,竖总表!$A$2:$D$507,3,FALSE),"")</f>
        <v>shāo</v>
      </c>
      <c r="T39" s="62" t="str">
        <f>_xlfn.IFNA(VLOOKUP(T$29&amp;$A39,竖总表!$A$2:$D$507,3,FALSE),"")</f>
        <v>tǎn</v>
      </c>
      <c r="U39" s="62" t="str">
        <f>_xlfn.IFNA(VLOOKUP(U$29&amp;$A39,竖总表!$A$2:$D$507,3,FALSE),"")</f>
        <v>wù</v>
      </c>
      <c r="V39" s="62" t="str">
        <f>_xlfn.IFNA(VLOOKUP(V$29&amp;$A39,竖总表!$A$2:$D$507,3,FALSE),"")</f>
        <v>xīng</v>
      </c>
      <c r="W39" s="62" t="str">
        <f>_xlfn.IFNA(VLOOKUP(W$29&amp;$A39,竖总表!$A$2:$D$507,3,FALSE),"")</f>
        <v>yǒng</v>
      </c>
      <c r="X39" s="63" t="str">
        <f>_xlfn.IFNA(VLOOKUP(X$29&amp;$A39,竖总表!$A$2:$D$507,3,FALSE),"")</f>
        <v>zhú</v>
      </c>
    </row>
    <row r="40" spans="1:24" ht="18" customHeight="1">
      <c r="A40" s="61" t="s">
        <v>10</v>
      </c>
      <c r="B40" s="62" t="str">
        <f>_xlfn.IFNA(VLOOKUP(B$29&amp;$A40,竖总表!$A$2:$D$507,3,FALSE),"")</f>
        <v>lā</v>
      </c>
      <c r="C40" s="62" t="str">
        <f>_xlfn.IFNA(VLOOKUP(C$29&amp;$A40,竖总表!$A$2:$D$507,3,FALSE),"")</f>
        <v>bīn</v>
      </c>
      <c r="D40" s="62" t="str">
        <f>_xlfn.IFNA(VLOOKUP(D$29&amp;$A40,竖总表!$A$2:$D$507,3,FALSE),"")</f>
        <v>chéng</v>
      </c>
      <c r="E40" s="62" t="str">
        <f>_xlfn.IFNA(VLOOKUP(E$29&amp;$A40,竖总表!$A$2:$D$507,3,FALSE),"")</f>
        <v>dēng</v>
      </c>
      <c r="F40" s="62" t="str">
        <f>_xlfn.IFNA(VLOOKUP(F$29&amp;$A40,竖总表!$A$2:$D$507,3,FALSE),"")</f>
        <v>láng</v>
      </c>
      <c r="G40" s="62" t="str">
        <f>_xlfn.IFNA(VLOOKUP(G$29&amp;$A40,竖总表!$A$2:$D$507,3,FALSE),"")</f>
        <v>fìng</v>
      </c>
      <c r="H40" s="62" t="str">
        <f>_xlfn.IFNA(VLOOKUP(H$29&amp;$A40,竖总表!$A$2:$D$507,3,FALSE),"")</f>
        <v>gā</v>
      </c>
      <c r="I40" s="62" t="str">
        <f>_xlfn.IFNA(VLOOKUP(I$29&amp;$A40,竖总表!$A$2:$D$507,3,FALSE),"")</f>
        <v>huī</v>
      </c>
      <c r="J40" s="62" t="str">
        <f>_xlfn.IFNA(VLOOKUP(J$29&amp;$A40,竖总表!$A$2:$D$507,3,FALSE),"")</f>
        <v>jiàng</v>
      </c>
      <c r="K40" s="62" t="str">
        <f>_xlfn.IFNA(VLOOKUP(K$29&amp;$A40,竖总表!$A$2:$D$507,3,FALSE),"")</f>
        <v>kū</v>
      </c>
      <c r="L40" s="62" t="str">
        <f>_xlfn.IFNA(VLOOKUP(L$29&amp;$A40,竖总表!$A$2:$D$507,3,FALSE),"")</f>
        <v/>
      </c>
      <c r="M40" s="62" t="str">
        <f>_xlfn.IFNA(VLOOKUP(M$29&amp;$A40,竖总表!$A$2:$D$507,3,FALSE),"")</f>
        <v>mǔ</v>
      </c>
      <c r="N40" s="62" t="str">
        <f>_xlfn.IFNA(VLOOKUP(N$29&amp;$A40,竖总表!$A$2:$D$507,3,FALSE),"")</f>
        <v>néng</v>
      </c>
      <c r="O40" s="62" t="str">
        <f>_xlfn.IFNA(VLOOKUP(O$29&amp;$A40,竖总表!$A$2:$D$507,3,FALSE),"")</f>
        <v>luó</v>
      </c>
      <c r="P40" s="62" t="str">
        <f>_xlfn.IFNA(VLOOKUP(P$29&amp;$A40,竖总表!$A$2:$D$507,3,FALSE),"")</f>
        <v>pá</v>
      </c>
      <c r="Q40" s="62" t="str">
        <f>_xlfn.IFNA(VLOOKUP(Q$29&amp;$A40,竖总表!$A$2:$D$507,3,FALSE),"")</f>
        <v>qíng</v>
      </c>
      <c r="R40" s="62" t="str">
        <f>_xlfn.IFNA(VLOOKUP(R$29&amp;$A40,竖总表!$A$2:$D$507,3,FALSE),"")</f>
        <v>rì</v>
      </c>
      <c r="S40" s="62" t="str">
        <f>_xlfn.IFNA(VLOOKUP(S$29&amp;$A40,竖总表!$A$2:$D$507,3,FALSE),"")</f>
        <v>shén</v>
      </c>
      <c r="T40" s="62" t="str">
        <f>_xlfn.IFNA(VLOOKUP(T$29&amp;$A40,竖总表!$A$2:$D$507,3,FALSE),"")</f>
        <v>tè</v>
      </c>
      <c r="U40" s="62" t="str">
        <f>_xlfn.IFNA(VLOOKUP(U$29&amp;$A40,竖总表!$A$2:$D$507,3,FALSE),"")</f>
        <v>wǎ</v>
      </c>
      <c r="V40" s="62" t="str">
        <f>_xlfn.IFNA(VLOOKUP(V$29&amp;$A40,竖总表!$A$2:$D$507,3,FALSE),"")</f>
        <v>xùn</v>
      </c>
      <c r="W40" s="62" t="str">
        <f>_xlfn.IFNA(VLOOKUP(W$29&amp;$A40,竖总表!$A$2:$D$507,3,FALSE),"")</f>
        <v>yǎ</v>
      </c>
      <c r="X40" s="63" t="str">
        <f>_xlfn.IFNA(VLOOKUP(X$29&amp;$A40,竖总表!$A$2:$D$507,3,FALSE),"")</f>
        <v>zé</v>
      </c>
    </row>
    <row r="41" spans="1:24" ht="18" customHeight="1">
      <c r="A41" s="61" t="s">
        <v>11</v>
      </c>
      <c r="B41" s="62" t="str">
        <f>_xlfn.IFNA(VLOOKUP(B$29&amp;$A41,竖总表!$A$2:$D$507,3,FALSE),"")</f>
        <v>mēi</v>
      </c>
      <c r="C41" s="62" t="str">
        <f>_xlfn.IFNA(VLOOKUP(C$29&amp;$A41,竖总表!$A$2:$D$507,3,FALSE),"")</f>
        <v>bān</v>
      </c>
      <c r="D41" s="62" t="str">
        <f>_xlfn.IFNA(VLOOKUP(D$29&amp;$A41,竖总表!$A$2:$D$507,3,FALSE),"")</f>
        <v>chóu</v>
      </c>
      <c r="E41" s="62" t="str">
        <f>_xlfn.IFNA(VLOOKUP(E$29&amp;$A41,竖总表!$A$2:$D$507,3,FALSE),"")</f>
        <v>dào</v>
      </c>
      <c r="F41" s="62" t="str">
        <f>_xlfn.IFNA(VLOOKUP(F$29&amp;$A41,竖总表!$A$2:$D$507,3,FALSE),"")</f>
        <v>è</v>
      </c>
      <c r="G41" s="62" t="str">
        <f>_xlfn.IFNA(VLOOKUP(G$29&amp;$A41,竖总表!$A$2:$D$507,3,FALSE),"")</f>
        <v>fén</v>
      </c>
      <c r="H41" s="62" t="str">
        <f>_xlfn.IFNA(VLOOKUP(H$29&amp;$A41,竖总表!$A$2:$D$507,3,FALSE),"")</f>
        <v>gēn</v>
      </c>
      <c r="I41" s="62" t="str">
        <f>_xlfn.IFNA(VLOOKUP(I$29&amp;$A41,竖总表!$A$2:$D$507,3,FALSE),"")</f>
        <v>háng</v>
      </c>
      <c r="J41" s="62" t="str">
        <f>_xlfn.IFNA(VLOOKUP(J$29&amp;$A41,竖总表!$A$2:$D$507,3,FALSE),"")</f>
        <v>jiè</v>
      </c>
      <c r="K41" s="62" t="str">
        <f>_xlfn.IFNA(VLOOKUP(K$29&amp;$A41,竖总表!$A$2:$D$507,3,FALSE),"")</f>
        <v>kǒng</v>
      </c>
      <c r="L41" s="62" t="str">
        <f>_xlfn.IFNA(VLOOKUP(L$29&amp;$A41,竖总表!$A$2:$D$507,3,FALSE),"")</f>
        <v>lóng</v>
      </c>
      <c r="M41" s="62" t="str">
        <f>_xlfn.IFNA(VLOOKUP(M$29&amp;$A41,竖总表!$A$2:$D$507,3,FALSE),"")</f>
        <v/>
      </c>
      <c r="N41" s="62" t="str">
        <f>_xlfn.IFNA(VLOOKUP(N$29&amp;$A41,竖总表!$A$2:$D$507,3,FALSE),"")</f>
        <v>níng</v>
      </c>
      <c r="O41" s="62" t="str">
        <f>_xlfn.IFNA(VLOOKUP(O$29&amp;$A41,竖总表!$A$2:$D$507,3,FALSE),"")</f>
        <v>miào</v>
      </c>
      <c r="P41" s="62" t="str">
        <f>_xlfn.IFNA(VLOOKUP(P$29&amp;$A41,竖总表!$A$2:$D$507,3,FALSE),"")</f>
        <v>pào</v>
      </c>
      <c r="Q41" s="62" t="str">
        <f>_xlfn.IFNA(VLOOKUP(Q$29&amp;$A41,竖总表!$A$2:$D$507,3,FALSE),"")</f>
        <v>qū</v>
      </c>
      <c r="R41" s="62" t="str">
        <f>_xlfn.IFNA(VLOOKUP(R$29&amp;$A41,竖总表!$A$2:$D$507,3,FALSE),"")</f>
        <v>rén</v>
      </c>
      <c r="S41" s="62" t="str">
        <f>_xlfn.IFNA(VLOOKUP(S$29&amp;$A41,竖总表!$A$2:$D$507,3,FALSE),"")</f>
        <v>suān</v>
      </c>
      <c r="T41" s="62" t="str">
        <f>_xlfn.IFNA(VLOOKUP(T$29&amp;$A41,竖总表!$A$2:$D$507,3,FALSE),"")</f>
        <v>tāng</v>
      </c>
      <c r="U41" s="62" t="str">
        <f>_xlfn.IFNA(VLOOKUP(U$29&amp;$A41,竖总表!$A$2:$D$507,3,FALSE),"")</f>
        <v>wū</v>
      </c>
      <c r="V41" s="62" t="str">
        <f>_xlfn.IFNA(VLOOKUP(V$29&amp;$A41,竖总表!$A$2:$D$507,3,FALSE),"")</f>
        <v>xióng</v>
      </c>
      <c r="W41" s="62" t="str">
        <f>_xlfn.IFNA(VLOOKUP(W$29&amp;$A41,竖总表!$A$2:$D$507,3,FALSE),"")</f>
        <v>yù</v>
      </c>
      <c r="X41" s="63" t="str">
        <f>_xlfn.IFNA(VLOOKUP(X$29&amp;$A41,竖总表!$A$2:$D$507,3,FALSE),"")</f>
        <v>zhī</v>
      </c>
    </row>
    <row r="42" spans="1:24" ht="18" customHeight="1">
      <c r="A42" s="61" t="s">
        <v>12</v>
      </c>
      <c r="B42" s="62" t="str">
        <f>_xlfn.IFNA(VLOOKUP(B$29&amp;$A42,竖总表!$A$2:$D$507,3,FALSE),"")</f>
        <v>ān</v>
      </c>
      <c r="C42" s="62" t="str">
        <f>_xlfn.IFNA(VLOOKUP(C$29&amp;$A42,竖总表!$A$2:$D$507,3,FALSE),"")</f>
        <v>bái</v>
      </c>
      <c r="D42" s="62" t="str">
        <f>_xlfn.IFNA(VLOOKUP(D$29&amp;$A42,竖总表!$A$2:$D$507,3,FALSE),"")</f>
        <v>cǎi</v>
      </c>
      <c r="E42" s="62" t="str">
        <f>_xlfn.IFNA(VLOOKUP(E$29&amp;$A42,竖总表!$A$2:$D$507,3,FALSE),"")</f>
        <v>dòu</v>
      </c>
      <c r="F42" s="62" t="str">
        <f>_xlfn.IFNA(VLOOKUP(F$29&amp;$A42,竖总表!$A$2:$D$507,3,FALSE),"")</f>
        <v>èn</v>
      </c>
      <c r="G42" s="62" t="str">
        <f>_xlfn.IFNA(VLOOKUP(G$29&amp;$A42,竖总表!$A$2:$D$507,3,FALSE),"")</f>
        <v>féi</v>
      </c>
      <c r="H42" s="62" t="str">
        <f>_xlfn.IFNA(VLOOKUP(H$29&amp;$A42,竖总表!$A$2:$D$507,3,FALSE),"")</f>
        <v>gēng</v>
      </c>
      <c r="I42" s="62" t="str">
        <f>_xlfn.IFNA(VLOOKUP(I$29&amp;$A42,竖总表!$A$2:$D$507,3,FALSE),"")</f>
        <v>hùn</v>
      </c>
      <c r="J42" s="62" t="str">
        <f>_xlfn.IFNA(VLOOKUP(J$29&amp;$A42,竖总表!$A$2:$D$507,3,FALSE),"")</f>
        <v>jiāo</v>
      </c>
      <c r="K42" s="62" t="str">
        <f>_xlfn.IFNA(VLOOKUP(K$29&amp;$A42,竖总表!$A$2:$D$507,3,FALSE),"")</f>
        <v>kěn</v>
      </c>
      <c r="L42" s="62" t="str">
        <f>_xlfn.IFNA(VLOOKUP(L$29&amp;$A42,竖总表!$A$2:$D$507,3,FALSE),"")</f>
        <v>liè</v>
      </c>
      <c r="M42" s="62" t="str">
        <f>_xlfn.IFNA(VLOOKUP(M$29&amp;$A42,竖总表!$A$2:$D$507,3,FALSE),"")</f>
        <v>měng</v>
      </c>
      <c r="N42" s="62" t="str">
        <f>_xlfn.IFNA(VLOOKUP(N$29&amp;$A42,竖总表!$A$2:$D$507,3,FALSE),"")</f>
        <v/>
      </c>
      <c r="O42" s="62" t="str">
        <f>_xlfn.IFNA(VLOOKUP(O$29&amp;$A42,竖总表!$A$2:$D$507,3,FALSE),"")</f>
        <v>àng</v>
      </c>
      <c r="P42" s="62" t="str">
        <f>_xlfn.IFNA(VLOOKUP(P$29&amp;$A42,竖总表!$A$2:$D$507,3,FALSE),"")</f>
        <v>pī</v>
      </c>
      <c r="Q42" s="62" t="str">
        <f>_xlfn.IFNA(VLOOKUP(Q$29&amp;$A42,竖总表!$A$2:$D$507,3,FALSE),"")</f>
        <v>qiān</v>
      </c>
      <c r="R42" s="62" t="str">
        <f>_xlfn.IFNA(VLOOKUP(R$29&amp;$A42,竖总表!$A$2:$D$507,3,FALSE),"")</f>
        <v>rǔ</v>
      </c>
      <c r="S42" s="62" t="str">
        <f>_xlfn.IFNA(VLOOKUP(S$29&amp;$A42,竖总表!$A$2:$D$507,3,FALSE),"")</f>
        <v>suǒ</v>
      </c>
      <c r="T42" s="62" t="str">
        <f>_xlfn.IFNA(VLOOKUP(T$29&amp;$A42,竖总表!$A$2:$D$507,3,FALSE),"")</f>
        <v>tuó</v>
      </c>
      <c r="U42" s="62" t="str">
        <f>_xlfn.IFNA(VLOOKUP(U$29&amp;$A42,竖总表!$A$2:$D$507,3,FALSE),"")</f>
        <v>wō</v>
      </c>
      <c r="V42" s="62" t="str">
        <f>_xlfn.IFNA(VLOOKUP(V$29&amp;$A42,竖总表!$A$2:$D$507,3,FALSE),"")</f>
        <v>xiān</v>
      </c>
      <c r="W42" s="62" t="str">
        <f>_xlfn.IFNA(VLOOKUP(W$29&amp;$A42,竖总表!$A$2:$D$507,3,FALSE),"")</f>
        <v>yún</v>
      </c>
      <c r="X42" s="63" t="str">
        <f>_xlfn.IFNA(VLOOKUP(X$29&amp;$A42,竖总表!$A$2:$D$507,3,FALSE),"")</f>
        <v>zǎo</v>
      </c>
    </row>
    <row r="43" spans="1:24" ht="18" customHeight="1">
      <c r="A43" s="61" t="s">
        <v>13</v>
      </c>
      <c r="B43" s="62" t="str">
        <f>_xlfn.IFNA(VLOOKUP(B$29&amp;$A43,竖总表!$A$2:$D$507,3,FALSE),"")</f>
        <v>āi</v>
      </c>
      <c r="C43" s="62" t="str">
        <f>_xlfn.IFNA(VLOOKUP(C$29&amp;$A43,竖总表!$A$2:$D$507,3,FALSE),"")</f>
        <v>bǐ</v>
      </c>
      <c r="D43" s="62" t="str">
        <f>_xlfn.IFNA(VLOOKUP(D$29&amp;$A43,竖总表!$A$2:$D$507,3,FALSE),"")</f>
        <v>cí</v>
      </c>
      <c r="E43" s="62" t="str">
        <f>_xlfn.IFNA(VLOOKUP(E$29&amp;$A43,竖总表!$A$2:$D$507,3,FALSE),"")</f>
        <v>dōu</v>
      </c>
      <c r="F43" s="62" t="str">
        <f>_xlfn.IFNA(VLOOKUP(F$29&amp;$A43,竖总表!$A$2:$D$507,3,FALSE),"")</f>
        <v>èi</v>
      </c>
      <c r="G43" s="62" t="str">
        <f>_xlfn.IFNA(VLOOKUP(G$29&amp;$A43,竖总表!$A$2:$D$507,3,FALSE),"")</f>
        <v>fò</v>
      </c>
      <c r="H43" s="62" t="str">
        <f>_xlfn.IFNA(VLOOKUP(H$29&amp;$A43,竖总表!$A$2:$D$507,3,FALSE),"")</f>
        <v>gǒu</v>
      </c>
      <c r="I43" s="62" t="str">
        <f>_xlfn.IFNA(VLOOKUP(I$29&amp;$A43,竖总表!$A$2:$D$507,3,FALSE),"")</f>
        <v>hóu</v>
      </c>
      <c r="J43" s="62" t="str">
        <f>_xlfn.IFNA(VLOOKUP(J$29&amp;$A43,竖总表!$A$2:$D$507,3,FALSE),"")</f>
        <v>jī</v>
      </c>
      <c r="K43" s="62" t="str">
        <f>_xlfn.IFNA(VLOOKUP(K$29&amp;$A43,竖总表!$A$2:$D$507,3,FALSE),"")</f>
        <v>kǒu</v>
      </c>
      <c r="L43" s="62" t="str">
        <f>_xlfn.IFNA(VLOOKUP(L$29&amp;$A43,竖总表!$A$2:$D$507,3,FALSE),"")</f>
        <v>lí</v>
      </c>
      <c r="M43" s="62" t="str">
        <f>_xlfn.IFNA(VLOOKUP(M$29&amp;$A43,竖总表!$A$2:$D$507,3,FALSE),"")</f>
        <v>māo</v>
      </c>
      <c r="N43" s="62" t="str">
        <f>_xlfn.IFNA(VLOOKUP(N$29&amp;$A43,竖总表!$A$2:$D$507,3,FALSE),"")</f>
        <v>nuò</v>
      </c>
      <c r="O43" s="62" t="str">
        <f>_xlfn.IFNA(VLOOKUP(O$29&amp;$A43,竖总表!$A$2:$D$507,3,FALSE),"")</f>
        <v/>
      </c>
      <c r="P43" s="62" t="str">
        <f>_xlfn.IFNA(VLOOKUP(P$29&amp;$A43,竖总表!$A$2:$D$507,3,FALSE),"")</f>
        <v>pō</v>
      </c>
      <c r="Q43" s="62" t="str">
        <f>_xlfn.IFNA(VLOOKUP(Q$29&amp;$A43,竖总表!$A$2:$D$507,3,FALSE),"")</f>
        <v>qí</v>
      </c>
      <c r="R43" s="62" t="str">
        <f>_xlfn.IFNA(VLOOKUP(R$29&amp;$A43,竖总表!$A$2:$D$507,3,FALSE),"")</f>
        <v>rī</v>
      </c>
      <c r="S43" s="62" t="str">
        <f>_xlfn.IFNA(VLOOKUP(S$29&amp;$A43,竖总表!$A$2:$D$507,3,FALSE),"")</f>
        <v>sōng</v>
      </c>
      <c r="T43" s="62" t="str">
        <f>_xlfn.IFNA(VLOOKUP(T$29&amp;$A43,竖总表!$A$2:$D$507,3,FALSE),"")</f>
        <v>tī</v>
      </c>
      <c r="U43" s="62" t="str">
        <f>_xlfn.IFNA(VLOOKUP(U$29&amp;$A43,竖总表!$A$2:$D$507,3,FALSE),"")</f>
        <v>wìng</v>
      </c>
      <c r="V43" s="62" t="str">
        <f>_xlfn.IFNA(VLOOKUP(V$29&amp;$A43,竖总表!$A$2:$D$507,3,FALSE),"")</f>
        <v>xí</v>
      </c>
      <c r="W43" s="62" t="str">
        <f>_xlfn.IFNA(VLOOKUP(W$29&amp;$A43,竖总表!$A$2:$D$507,3,FALSE),"")</f>
        <v>yōu</v>
      </c>
      <c r="X43" s="63" t="str">
        <f>_xlfn.IFNA(VLOOKUP(X$29&amp;$A43,竖总表!$A$2:$D$507,3,FALSE),"")</f>
        <v>zhuō</v>
      </c>
    </row>
    <row r="44" spans="1:24" ht="18" customHeight="1">
      <c r="A44" s="61" t="s">
        <v>14</v>
      </c>
      <c r="B44" s="62" t="str">
        <f>_xlfn.IFNA(VLOOKUP(B$29&amp;$A44,竖总表!$A$2:$D$507,3,FALSE),"")</f>
        <v>piào</v>
      </c>
      <c r="C44" s="62" t="str">
        <f>_xlfn.IFNA(VLOOKUP(C$29&amp;$A44,竖总表!$A$2:$D$507,3,FALSE),"")</f>
        <v>bāng</v>
      </c>
      <c r="D44" s="62" t="str">
        <f>_xlfn.IFNA(VLOOKUP(D$29&amp;$A44,竖总表!$A$2:$D$507,3,FALSE),"")</f>
        <v>cuì</v>
      </c>
      <c r="E44" s="62" t="str">
        <f>_xlfn.IFNA(VLOOKUP(E$29&amp;$A44,竖总表!$A$2:$D$507,3,FALSE),"")</f>
        <v>dùn</v>
      </c>
      <c r="F44" s="62" t="str">
        <f>_xlfn.IFNA(VLOOKUP(F$29&amp;$A44,竖总表!$A$2:$D$507,3,FALSE),"")</f>
        <v>pì</v>
      </c>
      <c r="G44" s="62" t="str">
        <f>_xlfn.IFNA(VLOOKUP(G$29&amp;$A44,竖总表!$A$2:$D$507,3,FALSE),"")</f>
        <v>fèi</v>
      </c>
      <c r="H44" s="62" t="str">
        <f>_xlfn.IFNA(VLOOKUP(H$29&amp;$A44,竖总表!$A$2:$D$507,3,FALSE),"")</f>
        <v>guā</v>
      </c>
      <c r="I44" s="62" t="str">
        <f>_xlfn.IFNA(VLOOKUP(I$29&amp;$A44,竖总表!$A$2:$D$507,3,FALSE),"")</f>
        <v>huà</v>
      </c>
      <c r="J44" s="62" t="str">
        <f>_xlfn.IFNA(VLOOKUP(J$29&amp;$A44,竖总表!$A$2:$D$507,3,FALSE),"")</f>
        <v>jiàn</v>
      </c>
      <c r="K44" s="62" t="str">
        <f>_xlfn.IFNA(VLOOKUP(K$29&amp;$A44,竖总表!$A$2:$D$507,3,FALSE),"")</f>
        <v>kūn</v>
      </c>
      <c r="L44" s="62" t="str">
        <f>_xlfn.IFNA(VLOOKUP(L$29&amp;$A44,竖总表!$A$2:$D$507,3,FALSE),"")</f>
        <v>liǎn</v>
      </c>
      <c r="M44" s="62" t="str">
        <f>_xlfn.IFNA(VLOOKUP(M$29&amp;$A44,竖总表!$A$2:$D$507,3,FALSE),"")</f>
        <v>mó</v>
      </c>
      <c r="N44" s="62" t="str">
        <f>_xlfn.IFNA(VLOOKUP(N$29&amp;$A44,竖总表!$A$2:$D$507,3,FALSE),"")</f>
        <v>nǔ</v>
      </c>
      <c r="O44" s="62" t="str">
        <f>_xlfn.IFNA(VLOOKUP(O$29&amp;$A44,竖总表!$A$2:$D$507,3,FALSE),"")</f>
        <v>piàn</v>
      </c>
      <c r="P44" s="62" t="str">
        <f>_xlfn.IFNA(VLOOKUP(P$29&amp;$A44,竖总表!$A$2:$D$507,3,FALSE),"")</f>
        <v/>
      </c>
      <c r="Q44" s="62" t="str">
        <f>_xlfn.IFNA(VLOOKUP(Q$29&amp;$A44,竖总表!$A$2:$D$507,3,FALSE),"")</f>
        <v>qiāng</v>
      </c>
      <c r="R44" s="62" t="str">
        <f>_xlfn.IFNA(VLOOKUP(R$29&amp;$A44,竖总表!$A$2:$D$507,3,FALSE),"")</f>
        <v>ruǎn</v>
      </c>
      <c r="S44" s="62" t="str">
        <f>_xlfn.IFNA(VLOOKUP(S$29&amp;$A44,竖总表!$A$2:$D$507,3,FALSE),"")</f>
        <v>suàn</v>
      </c>
      <c r="T44" s="62" t="str">
        <f>_xlfn.IFNA(VLOOKUP(T$29&amp;$A44,竖总表!$A$2:$D$507,3,FALSE),"")</f>
        <v>tuō</v>
      </c>
      <c r="U44" s="62" t="str">
        <f>_xlfn.IFNA(VLOOKUP(U$29&amp;$A44,竖总表!$A$2:$D$507,3,FALSE),"")</f>
        <v>wò</v>
      </c>
      <c r="V44" s="62" t="str">
        <f>_xlfn.IFNA(VLOOKUP(V$29&amp;$A44,竖总表!$A$2:$D$507,3,FALSE),"")</f>
        <v>xīn</v>
      </c>
      <c r="W44" s="62" t="str">
        <f>_xlfn.IFNA(VLOOKUP(W$29&amp;$A44,竖总表!$A$2:$D$507,3,FALSE),"")</f>
        <v>yào</v>
      </c>
      <c r="X44" s="63" t="str">
        <f>_xlfn.IFNA(VLOOKUP(X$29&amp;$A44,竖总表!$A$2:$D$507,3,FALSE),"")</f>
        <v>zhā</v>
      </c>
    </row>
    <row r="45" spans="1:24" ht="18" customHeight="1">
      <c r="A45" s="61" t="s">
        <v>15</v>
      </c>
      <c r="B45" s="62" t="str">
        <f>_xlfn.IFNA(VLOOKUP(B$29&amp;$A45,竖总表!$A$2:$D$507,3,FALSE),"")</f>
        <v>quàn</v>
      </c>
      <c r="C45" s="62" t="str">
        <f>_xlfn.IFNA(VLOOKUP(C$29&amp;$A45,竖总表!$A$2:$D$507,3,FALSE),"")</f>
        <v>biāo</v>
      </c>
      <c r="D45" s="62" t="str">
        <f>_xlfn.IFNA(VLOOKUP(D$29&amp;$A45,竖总表!$A$2:$D$507,3,FALSE),"")</f>
        <v>chōng</v>
      </c>
      <c r="E45" s="62" t="str">
        <f>_xlfn.IFNA(VLOOKUP(E$29&amp;$A45,竖总表!$A$2:$D$507,3,FALSE),"")</f>
        <v>dāo</v>
      </c>
      <c r="F45" s="62" t="str">
        <f>_xlfn.IFNA(VLOOKUP(F$29&amp;$A45,竖总表!$A$2:$D$507,3,FALSE),"")</f>
        <v>kiū</v>
      </c>
      <c r="G45" s="62" t="str">
        <f>_xlfn.IFNA(VLOOKUP(G$29&amp;$A45,竖总表!$A$2:$D$507,3,FALSE),"")</f>
        <v>fān</v>
      </c>
      <c r="H45" s="62" t="str">
        <f>_xlfn.IFNA(VLOOKUP(H$29&amp;$A45,竖总表!$A$2:$D$507,3,FALSE),"")</f>
        <v>guó</v>
      </c>
      <c r="I45" s="62" t="str">
        <f>_xlfn.IFNA(VLOOKUP(I$29&amp;$A45,竖总表!$A$2:$D$507,3,FALSE),"")</f>
        <v>hún</v>
      </c>
      <c r="J45" s="62" t="str">
        <f>_xlfn.IFNA(VLOOKUP(J$29&amp;$A45,竖总表!$A$2:$D$507,3,FALSE),"")</f>
        <v>jǐn</v>
      </c>
      <c r="K45" s="62" t="str">
        <f>_xlfn.IFNA(VLOOKUP(K$29&amp;$A45,竖总表!$A$2:$D$507,3,FALSE),"")</f>
        <v>kuàng</v>
      </c>
      <c r="L45" s="62" t="str">
        <f>_xlfn.IFNA(VLOOKUP(L$29&amp;$A45,竖总表!$A$2:$D$507,3,FALSE),"")</f>
        <v>lán</v>
      </c>
      <c r="M45" s="62" t="str">
        <f>_xlfn.IFNA(VLOOKUP(M$29&amp;$A45,竖总表!$A$2:$D$507,3,FALSE),"")</f>
        <v>má</v>
      </c>
      <c r="N45" s="62" t="str">
        <f>_xlfn.IFNA(VLOOKUP(N$29&amp;$A45,竖总表!$A$2:$D$507,3,FALSE),"")</f>
        <v>ní</v>
      </c>
      <c r="O45" s="62" t="str">
        <f>_xlfn.IFNA(VLOOKUP(O$29&amp;$A45,竖总表!$A$2:$D$507,3,FALSE),"")</f>
        <v>kiù</v>
      </c>
      <c r="P45" s="62" t="str">
        <f>_xlfn.IFNA(VLOOKUP(P$29&amp;$A45,竖总表!$A$2:$D$507,3,FALSE),"")</f>
        <v>pèi</v>
      </c>
      <c r="Q45" s="62" t="str">
        <f>_xlfn.IFNA(VLOOKUP(Q$29&amp;$A45,竖总表!$A$2:$D$507,3,FALSE),"")</f>
        <v/>
      </c>
      <c r="R45" s="62" t="str">
        <f>_xlfn.IFNA(VLOOKUP(R$29&amp;$A45,竖总表!$A$2:$D$507,3,FALSE),"")</f>
        <v>rè</v>
      </c>
      <c r="S45" s="62" t="str">
        <f>_xlfn.IFNA(VLOOKUP(S$29&amp;$A45,竖总表!$A$2:$D$507,3,FALSE),"")</f>
        <v>shū</v>
      </c>
      <c r="T45" s="62" t="str">
        <f>_xlfn.IFNA(VLOOKUP(T$29&amp;$A45,竖总表!$A$2:$D$507,3,FALSE),"")</f>
        <v>tí</v>
      </c>
      <c r="U45" s="62" t="str">
        <f>_xlfn.IFNA(VLOOKUP(U$29&amp;$A45,竖总表!$A$2:$D$507,3,FALSE),"")</f>
        <v>wēng</v>
      </c>
      <c r="V45" s="62" t="str">
        <f>_xlfn.IFNA(VLOOKUP(V$29&amp;$A45,竖总表!$A$2:$D$507,3,FALSE),"")</f>
        <v>xiōng</v>
      </c>
      <c r="W45" s="62" t="str">
        <f>_xlfn.IFNA(VLOOKUP(W$29&amp;$A45,竖总表!$A$2:$D$507,3,FALSE),"")</f>
        <v>yuè</v>
      </c>
      <c r="X45" s="63" t="str">
        <f>_xlfn.IFNA(VLOOKUP(X$29&amp;$A45,竖总表!$A$2:$D$507,3,FALSE),"")</f>
        <v>zhēng</v>
      </c>
    </row>
    <row r="46" spans="1:24" ht="18" customHeight="1">
      <c r="A46" s="61" t="s">
        <v>16</v>
      </c>
      <c r="B46" s="62" t="str">
        <f>_xlfn.IFNA(VLOOKUP(B$29&amp;$A46,竖总表!$A$2:$D$507,3,FALSE),"")</f>
        <v>ǎi</v>
      </c>
      <c r="C46" s="62" t="str">
        <f>_xlfn.IFNA(VLOOKUP(C$29&amp;$A46,竖总表!$A$2:$D$507,3,FALSE),"")</f>
        <v>bàn</v>
      </c>
      <c r="D46" s="62" t="str">
        <f>_xlfn.IFNA(VLOOKUP(D$29&amp;$A46,竖总表!$A$2:$D$507,3,FALSE),"")</f>
        <v>chāo</v>
      </c>
      <c r="E46" s="62" t="str">
        <f>_xlfn.IFNA(VLOOKUP(E$29&amp;$A46,竖总表!$A$2:$D$507,3,FALSE),"")</f>
        <v>duō</v>
      </c>
      <c r="F46" s="62" t="str">
        <f>_xlfn.IFNA(VLOOKUP(F$29&amp;$A46,竖总表!$A$2:$D$507,3,FALSE),"")</f>
        <v>ěr</v>
      </c>
      <c r="G46" s="62" t="str">
        <f>_xlfn.IFNA(VLOOKUP(G$29&amp;$A46,竖总表!$A$2:$D$507,3,FALSE),"")</f>
        <v>féng</v>
      </c>
      <c r="H46" s="62" t="str">
        <f>_xlfn.IFNA(VLOOKUP(H$29&amp;$A46,竖总表!$A$2:$D$507,3,FALSE),"")</f>
        <v>guāng</v>
      </c>
      <c r="I46" s="62" t="str">
        <f>_xlfn.IFNA(VLOOKUP(I$29&amp;$A46,竖总表!$A$2:$D$507,3,FALSE),"")</f>
        <v>hēi</v>
      </c>
      <c r="J46" s="62" t="str">
        <f>_xlfn.IFNA(VLOOKUP(J$29&amp;$A46,竖总表!$A$2:$D$507,3,FALSE),"")</f>
        <v>jù</v>
      </c>
      <c r="K46" s="62" t="str">
        <f>_xlfn.IFNA(VLOOKUP(K$29&amp;$A46,竖总表!$A$2:$D$507,3,FALSE),"")</f>
        <v>kǎo</v>
      </c>
      <c r="L46" s="62" t="str">
        <f>_xlfn.IFNA(VLOOKUP(L$29&amp;$A46,竖总表!$A$2:$D$507,3,FALSE),"")</f>
        <v>lǘ</v>
      </c>
      <c r="M46" s="62" t="str">
        <f>_xlfn.IFNA(VLOOKUP(M$29&amp;$A46,竖总表!$A$2:$D$507,3,FALSE),"")</f>
        <v>míng</v>
      </c>
      <c r="N46" s="62" t="str">
        <f>_xlfn.IFNA(VLOOKUP(N$29&amp;$A46,竖总表!$A$2:$D$507,3,FALSE),"")</f>
        <v>niǎo</v>
      </c>
      <c r="O46" s="62" t="str">
        <f>_xlfn.IFNA(VLOOKUP(O$29&amp;$A46,竖总表!$A$2:$D$507,3,FALSE),"")</f>
        <v>āo</v>
      </c>
      <c r="P46" s="62" t="str">
        <f>_xlfn.IFNA(VLOOKUP(P$29&amp;$A46,竖总表!$A$2:$D$507,3,FALSE),"")</f>
        <v>piāo</v>
      </c>
      <c r="Q46" s="62" t="str">
        <f>_xlfn.IFNA(VLOOKUP(Q$29&amp;$A46,竖总表!$A$2:$D$507,3,FALSE),"")</f>
        <v>qióng</v>
      </c>
      <c r="R46" s="62" t="str">
        <f>_xlfn.IFNA(VLOOKUP(R$29&amp;$A46,竖总表!$A$2:$D$507,3,FALSE),"")</f>
        <v/>
      </c>
      <c r="S46" s="62" t="str">
        <f>_xlfn.IFNA(VLOOKUP(S$29&amp;$A46,竖总表!$A$2:$D$507,3,FALSE),"")</f>
        <v>shòu</v>
      </c>
      <c r="T46" s="62" t="str">
        <f>_xlfn.IFNA(VLOOKUP(T$29&amp;$A46,竖总表!$A$2:$D$507,3,FALSE),"")</f>
        <v>tán</v>
      </c>
      <c r="U46" s="62" t="str">
        <f>_xlfn.IFNA(VLOOKUP(U$29&amp;$A46,竖总表!$A$2:$D$507,3,FALSE),"")</f>
        <v>wēn</v>
      </c>
      <c r="V46" s="62" t="str">
        <f>_xlfn.IFNA(VLOOKUP(V$29&amp;$A46,竖总表!$A$2:$D$507,3,FALSE),"")</f>
        <v>xuě</v>
      </c>
      <c r="W46" s="62" t="str">
        <f>_xlfn.IFNA(VLOOKUP(W$29&amp;$A46,竖总表!$A$2:$D$507,3,FALSE),"")</f>
        <v>yǐ</v>
      </c>
      <c r="X46" s="63" t="str">
        <f>_xlfn.IFNA(VLOOKUP(X$29&amp;$A46,竖总表!$A$2:$D$507,3,FALSE),"")</f>
        <v>zhū</v>
      </c>
    </row>
    <row r="47" spans="1:24" ht="18" customHeight="1">
      <c r="A47" s="61" t="s">
        <v>17</v>
      </c>
      <c r="B47" s="62" t="str">
        <f>_xlfn.IFNA(VLOOKUP(B$29&amp;$A47,竖总表!$A$2:$D$507,3,FALSE),"")</f>
        <v>áng</v>
      </c>
      <c r="C47" s="62" t="str">
        <f>_xlfn.IFNA(VLOOKUP(C$29&amp;$A47,竖总表!$A$2:$D$507,3,FALSE),"")</f>
        <v>bié</v>
      </c>
      <c r="D47" s="62" t="str">
        <f>_xlfn.IFNA(VLOOKUP(D$29&amp;$A47,竖总表!$A$2:$D$507,3,FALSE),"")</f>
        <v>chuān</v>
      </c>
      <c r="E47" s="62" t="str">
        <f>_xlfn.IFNA(VLOOKUP(E$29&amp;$A47,竖总表!$A$2:$D$507,3,FALSE),"")</f>
        <v>dài</v>
      </c>
      <c r="F47" s="62" t="str">
        <f>_xlfn.IFNA(VLOOKUP(F$29&amp;$A47,竖总表!$A$2:$D$507,3,FALSE),"")</f>
        <v>sháo</v>
      </c>
      <c r="G47" s="62" t="str">
        <f>_xlfn.IFNA(VLOOKUP(G$29&amp;$A47,竖总表!$A$2:$D$507,3,FALSE),"")</f>
        <v>fù</v>
      </c>
      <c r="H47" s="62" t="str">
        <f>_xlfn.IFNA(VLOOKUP(H$29&amp;$A47,竖总表!$A$2:$D$507,3,FALSE),"")</f>
        <v>guài</v>
      </c>
      <c r="I47" s="62" t="str">
        <f>_xlfn.IFNA(VLOOKUP(I$29&amp;$A47,竖总表!$A$2:$D$507,3,FALSE),"")</f>
        <v>huā</v>
      </c>
      <c r="J47" s="62" t="str">
        <f>_xlfn.IFNA(VLOOKUP(J$29&amp;$A47,竖总表!$A$2:$D$507,3,FALSE),"")</f>
        <v>jiù</v>
      </c>
      <c r="K47" s="62" t="str">
        <f>_xlfn.IFNA(VLOOKUP(K$29&amp;$A47,竖总表!$A$2:$D$507,3,FALSE),"")</f>
        <v>kè</v>
      </c>
      <c r="L47" s="62" t="str">
        <f>_xlfn.IFNA(VLOOKUP(L$29&amp;$A47,竖总表!$A$2:$D$507,3,FALSE),"")</f>
        <v>luǎn</v>
      </c>
      <c r="M47" s="62" t="str">
        <f>_xlfn.IFNA(VLOOKUP(M$29&amp;$A47,竖总表!$A$2:$D$507,3,FALSE),"")</f>
        <v>miù</v>
      </c>
      <c r="N47" s="62" t="str">
        <f>_xlfn.IFNA(VLOOKUP(N$29&amp;$A47,竖总表!$A$2:$D$507,3,FALSE),"")</f>
        <v>nuǎn</v>
      </c>
      <c r="O47" s="62" t="str">
        <f>_xlfn.IFNA(VLOOKUP(O$29&amp;$A47,竖总表!$A$2:$D$507,3,FALSE),"")</f>
        <v>sī</v>
      </c>
      <c r="P47" s="62" t="str">
        <f>_xlfn.IFNA(VLOOKUP(P$29&amp;$A47,竖总表!$A$2:$D$507,3,FALSE),"")</f>
        <v>pán</v>
      </c>
      <c r="Q47" s="62" t="str">
        <f>_xlfn.IFNA(VLOOKUP(Q$29&amp;$A47,竖总表!$A$2:$D$507,3,FALSE),"")</f>
        <v>qián</v>
      </c>
      <c r="R47" s="62" t="str">
        <f>_xlfn.IFNA(VLOOKUP(R$29&amp;$A47,竖总表!$A$2:$D$507,3,FALSE),"")</f>
        <v>rán</v>
      </c>
      <c r="S47" s="62" t="str">
        <f>_xlfn.IFNA(VLOOKUP(S$29&amp;$A47,竖总表!$A$2:$D$507,3,FALSE),"")</f>
        <v/>
      </c>
      <c r="T47" s="62" t="str">
        <f>_xlfn.IFNA(VLOOKUP(T$29&amp;$A47,竖总表!$A$2:$D$507,3,FALSE),"")</f>
        <v>tún</v>
      </c>
      <c r="U47" s="62" t="str">
        <f>_xlfn.IFNA(VLOOKUP(U$29&amp;$A47,竖总表!$A$2:$D$507,3,FALSE),"")</f>
        <v>wèi</v>
      </c>
      <c r="V47" s="62" t="str">
        <f>_xlfn.IFNA(VLOOKUP(V$29&amp;$A47,竖总表!$A$2:$D$507,3,FALSE),"")</f>
        <v>xiāng</v>
      </c>
      <c r="W47" s="62" t="str">
        <f>_xlfn.IFNA(VLOOKUP(W$29&amp;$A47,竖总表!$A$2:$D$507,3,FALSE),"")</f>
        <v>yuē</v>
      </c>
      <c r="X47" s="63" t="str">
        <f>_xlfn.IFNA(VLOOKUP(X$29&amp;$A47,竖总表!$A$2:$D$507,3,FALSE),"")</f>
        <v>zuàn</v>
      </c>
    </row>
    <row r="48" spans="1:24" ht="18" customHeight="1">
      <c r="A48" s="61" t="s">
        <v>18</v>
      </c>
      <c r="B48" s="62" t="str">
        <f>_xlfn.IFNA(VLOOKUP(B$29&amp;$A48,竖总表!$A$2:$D$507,3,FALSE),"")</f>
        <v>tú</v>
      </c>
      <c r="C48" s="62" t="str">
        <f>_xlfn.IFNA(VLOOKUP(C$29&amp;$A48,竖总表!$A$2:$D$507,3,FALSE),"")</f>
        <v>biàn</v>
      </c>
      <c r="D48" s="62" t="str">
        <f>_xlfn.IFNA(VLOOKUP(D$29&amp;$A48,竖总表!$A$2:$D$507,3,FALSE),"")</f>
        <v>chú</v>
      </c>
      <c r="E48" s="62" t="str">
        <f>_xlfn.IFNA(VLOOKUP(E$29&amp;$A48,竖总表!$A$2:$D$507,3,FALSE),"")</f>
        <v>diàn</v>
      </c>
      <c r="F48" s="62" t="str">
        <f>_xlfn.IFNA(VLOOKUP(F$29&amp;$A48,竖总表!$A$2:$D$507,3,FALSE),"")</f>
        <v>tì</v>
      </c>
      <c r="G48" s="62" t="str">
        <f>_xlfn.IFNA(VLOOKUP(G$29&amp;$A48,竖总表!$A$2:$D$507,3,FALSE),"")</f>
        <v>fā</v>
      </c>
      <c r="H48" s="62" t="str">
        <f>_xlfn.IFNA(VLOOKUP(H$29&amp;$A48,竖总表!$A$2:$D$507,3,FALSE),"")</f>
        <v>gǔn</v>
      </c>
      <c r="I48" s="62" t="str">
        <f>_xlfn.IFNA(VLOOKUP(I$29&amp;$A48,竖总表!$A$2:$D$507,3,FALSE),"")</f>
        <v>hé</v>
      </c>
      <c r="J48" s="62" t="str">
        <f>_xlfn.IFNA(VLOOKUP(J$29&amp;$A48,竖总表!$A$2:$D$507,3,FALSE),"")</f>
        <v>jué</v>
      </c>
      <c r="K48" s="62" t="str">
        <f>_xlfn.IFNA(VLOOKUP(K$29&amp;$A48,竖总表!$A$2:$D$507,3,FALSE),"")</f>
        <v>kōng</v>
      </c>
      <c r="L48" s="62" t="str">
        <f>_xlfn.IFNA(VLOOKUP(L$29&amp;$A48,竖总表!$A$2:$D$507,3,FALSE),"")</f>
        <v>luò</v>
      </c>
      <c r="M48" s="62" t="str">
        <f>_xlfn.IFNA(VLOOKUP(M$29&amp;$A48,竖总表!$A$2:$D$507,3,FALSE),"")</f>
        <v>mán</v>
      </c>
      <c r="N48" s="62" t="str">
        <f>_xlfn.IFNA(VLOOKUP(N$29&amp;$A48,竖总表!$A$2:$D$507,3,FALSE),"")</f>
        <v>nǎi</v>
      </c>
      <c r="O48" s="62" t="str">
        <f>_xlfn.IFNA(VLOOKUP(O$29&amp;$A48,竖总表!$A$2:$D$507,3,FALSE),"")</f>
        <v>tū</v>
      </c>
      <c r="P48" s="62" t="str">
        <f>_xlfn.IFNA(VLOOKUP(P$29&amp;$A48,竖总表!$A$2:$D$507,3,FALSE),"")</f>
        <v>pīn</v>
      </c>
      <c r="Q48" s="62" t="str">
        <f>_xlfn.IFNA(VLOOKUP(Q$29&amp;$A48,竖总表!$A$2:$D$507,3,FALSE),"")</f>
        <v>qīng</v>
      </c>
      <c r="R48" s="62" t="str">
        <f>_xlfn.IFNA(VLOOKUP(R$29&amp;$A48,竖总表!$A$2:$D$507,3,FALSE),"")</f>
        <v>rēng</v>
      </c>
      <c r="S48" s="62" t="str">
        <f>_xlfn.IFNA(VLOOKUP(S$29&amp;$A48,竖总表!$A$2:$D$507,3,FALSE),"")</f>
        <v>sài</v>
      </c>
      <c r="T48" s="62" t="str">
        <f>_xlfn.IFNA(VLOOKUP(T$29&amp;$A48,竖总表!$A$2:$D$507,3,FALSE),"")</f>
        <v/>
      </c>
      <c r="U48" s="62" t="str">
        <f>_xlfn.IFNA(VLOOKUP(U$29&amp;$A48,竖总表!$A$2:$D$507,3,FALSE),"")</f>
        <v>wài</v>
      </c>
      <c r="V48" s="62" t="str">
        <f>_xlfn.IFNA(VLOOKUP(V$29&amp;$A48,竖总表!$A$2:$D$507,3,FALSE),"")</f>
        <v>xíng</v>
      </c>
      <c r="W48" s="62" t="str">
        <f>_xlfn.IFNA(VLOOKUP(W$29&amp;$A48,竖总表!$A$2:$D$507,3,FALSE),"")</f>
        <v>yóu</v>
      </c>
      <c r="X48" s="63" t="str">
        <f>_xlfn.IFNA(VLOOKUP(X$29&amp;$A48,竖总表!$A$2:$D$507,3,FALSE),"")</f>
        <v>zhěn</v>
      </c>
    </row>
    <row r="49" spans="1:24" ht="18" customHeight="1">
      <c r="A49" s="61" t="s">
        <v>19</v>
      </c>
      <c r="B49" s="62" t="str">
        <f>_xlfn.IFNA(VLOOKUP(B$29&amp;$A49,竖总表!$A$2:$D$507,3,FALSE),"")</f>
        <v>wēi</v>
      </c>
      <c r="C49" s="62" t="str">
        <f>_xlfn.IFNA(VLOOKUP(C$29&amp;$A49,竖总表!$A$2:$D$507,3,FALSE),"")</f>
        <v>bù</v>
      </c>
      <c r="D49" s="62" t="str">
        <f>_xlfn.IFNA(VLOOKUP(D$29&amp;$A49,竖总表!$A$2:$D$507,3,FALSE),"")</f>
        <v>cì</v>
      </c>
      <c r="E49" s="62" t="str">
        <f>_xlfn.IFNA(VLOOKUP(E$29&amp;$A49,竖总表!$A$2:$D$507,3,FALSE),"")</f>
        <v>dòng</v>
      </c>
      <c r="F49" s="62" t="str">
        <f>_xlfn.IFNA(VLOOKUP(F$29&amp;$A49,竖总表!$A$2:$D$507,3,FALSE),"")</f>
        <v>wéi</v>
      </c>
      <c r="G49" s="62" t="str">
        <f>_xlfn.IFNA(VLOOKUP(G$29&amp;$A49,竖总表!$A$2:$D$507,3,FALSE),"")</f>
        <v>fú</v>
      </c>
      <c r="H49" s="62" t="str">
        <f>_xlfn.IFNA(VLOOKUP(H$29&amp;$A49,竖总表!$A$2:$D$507,3,FALSE),"")</f>
        <v>gé</v>
      </c>
      <c r="I49" s="62" t="str">
        <f>_xlfn.IFNA(VLOOKUP(I$29&amp;$A49,竖总表!$A$2:$D$507,3,FALSE),"")</f>
        <v>hù</v>
      </c>
      <c r="J49" s="62" t="str">
        <f>_xlfn.IFNA(VLOOKUP(J$29&amp;$A49,竖总表!$A$2:$D$507,3,FALSE),"")</f>
        <v>jiāng</v>
      </c>
      <c r="K49" s="62" t="str">
        <f>_xlfn.IFNA(VLOOKUP(K$29&amp;$A49,竖总表!$A$2:$D$507,3,FALSE),"")</f>
        <v>kāi</v>
      </c>
      <c r="L49" s="62" t="str">
        <f>_xlfn.IFNA(VLOOKUP(L$29&amp;$A49,竖总表!$A$2:$D$507,3,FALSE),"")</f>
        <v>lú</v>
      </c>
      <c r="M49" s="62" t="str">
        <f>_xlfn.IFNA(VLOOKUP(M$29&amp;$A49,竖总表!$A$2:$D$507,3,FALSE),"")</f>
        <v>mó</v>
      </c>
      <c r="N49" s="62" t="str">
        <f>_xlfn.IFNA(VLOOKUP(N$29&amp;$A49,竖总表!$A$2:$D$507,3,FALSE),"")</f>
        <v>nǚ</v>
      </c>
      <c r="O49" s="62" t="str">
        <f>_xlfn.IFNA(VLOOKUP(O$29&amp;$A49,竖总表!$A$2:$D$507,3,FALSE),"")</f>
        <v>wèn</v>
      </c>
      <c r="P49" s="62" t="str">
        <f>_xlfn.IFNA(VLOOKUP(P$29&amp;$A49,竖总表!$A$2:$D$507,3,FALSE),"")</f>
        <v>pái</v>
      </c>
      <c r="Q49" s="62" t="str">
        <f>_xlfn.IFNA(VLOOKUP(Q$29&amp;$A49,竖总表!$A$2:$D$507,3,FALSE),"")</f>
        <v>qiáng</v>
      </c>
      <c r="R49" s="62" t="str">
        <f>_xlfn.IFNA(VLOOKUP(R$29&amp;$A49,竖总表!$A$2:$D$507,3,FALSE),"")</f>
        <v>ròu</v>
      </c>
      <c r="S49" s="62" t="str">
        <f>_xlfn.IFNA(VLOOKUP(S$29&amp;$A49,竖总表!$A$2:$D$507,3,FALSE),"")</f>
        <v>shāi</v>
      </c>
      <c r="T49" s="62" t="str">
        <f>_xlfn.IFNA(VLOOKUP(T$29&amp;$A49,竖总表!$A$2:$D$507,3,FALSE),"")</f>
        <v>tào</v>
      </c>
      <c r="U49" s="62" t="str">
        <f>_xlfn.IFNA(VLOOKUP(U$29&amp;$A49,竖总表!$A$2:$D$507,3,FALSE),"")</f>
        <v/>
      </c>
      <c r="V49" s="62" t="str">
        <f>_xlfn.IFNA(VLOOKUP(V$29&amp;$A49,竖总表!$A$2:$D$507,3,FALSE),"")</f>
        <v>xuán</v>
      </c>
      <c r="W49" s="62" t="str">
        <f>_xlfn.IFNA(VLOOKUP(W$29&amp;$A49,竖总表!$A$2:$D$507,3,FALSE),"")</f>
        <v>yán</v>
      </c>
      <c r="X49" s="63" t="str">
        <f>_xlfn.IFNA(VLOOKUP(X$29&amp;$A49,竖总表!$A$2:$D$507,3,FALSE),"")</f>
        <v>zōu</v>
      </c>
    </row>
    <row r="50" spans="1:24" ht="18" customHeight="1">
      <c r="A50" s="61" t="s">
        <v>20</v>
      </c>
      <c r="B50" s="62" t="str">
        <f>_xlfn.IFNA(VLOOKUP(B$29&amp;$A50,竖总表!$A$2:$D$507,3,FALSE),"")</f>
        <v>xiū</v>
      </c>
      <c r="C50" s="62" t="str">
        <f>_xlfn.IFNA(VLOOKUP(C$29&amp;$A50,竖总表!$A$2:$D$507,3,FALSE),"")</f>
        <v>bīng</v>
      </c>
      <c r="D50" s="62" t="str">
        <f>_xlfn.IFNA(VLOOKUP(D$29&amp;$A50,竖总表!$A$2:$D$507,3,FALSE),"")</f>
        <v>chén</v>
      </c>
      <c r="E50" s="62" t="str">
        <f>_xlfn.IFNA(VLOOKUP(E$29&amp;$A50,竖总表!$A$2:$D$507,3,FALSE),"")</f>
        <v>dà</v>
      </c>
      <c r="F50" s="62" t="str">
        <f>_xlfn.IFNA(VLOOKUP(F$29&amp;$A50,竖总表!$A$2:$D$507,3,FALSE),"")</f>
        <v>ēn</v>
      </c>
      <c r="G50" s="62" t="str">
        <f>_xlfn.IFNA(VLOOKUP(G$29&amp;$A50,竖总表!$A$2:$D$507,3,FALSE),"")</f>
        <v>fāng</v>
      </c>
      <c r="H50" s="62" t="str">
        <f>_xlfn.IFNA(VLOOKUP(H$29&amp;$A50,竖总表!$A$2:$D$507,3,FALSE),"")</f>
        <v>guī</v>
      </c>
      <c r="I50" s="62" t="str">
        <f>_xlfn.IFNA(VLOOKUP(I$29&amp;$A50,竖总表!$A$2:$D$507,3,FALSE),"")</f>
        <v>huàn</v>
      </c>
      <c r="J50" s="62" t="str">
        <f>_xlfn.IFNA(VLOOKUP(J$29&amp;$A50,竖总表!$A$2:$D$507,3,FALSE),"")</f>
        <v>jiā</v>
      </c>
      <c r="K50" s="62" t="str">
        <f>_xlfn.IFNA(VLOOKUP(K$29&amp;$A50,竖总表!$A$2:$D$507,3,FALSE),"")</f>
        <v>kǎi</v>
      </c>
      <c r="L50" s="62" t="str">
        <f>_xlfn.IFNA(VLOOKUP(L$29&amp;$A50,竖总表!$A$2:$D$507,3,FALSE),"")</f>
        <v>liú</v>
      </c>
      <c r="M50" s="62" t="str">
        <f>_xlfn.IFNA(VLOOKUP(M$29&amp;$A50,竖总表!$A$2:$D$507,3,FALSE),"")</f>
        <v>méi</v>
      </c>
      <c r="N50" s="62" t="str">
        <f>_xlfn.IFNA(VLOOKUP(N$29&amp;$A50,竖总表!$A$2:$D$507,3,FALSE),"")</f>
        <v>nóng</v>
      </c>
      <c r="O50" s="62" t="str">
        <f>_xlfn.IFNA(VLOOKUP(O$29&amp;$A50,竖总表!$A$2:$D$507,3,FALSE),"")</f>
        <v>xiàng</v>
      </c>
      <c r="P50" s="62" t="str">
        <f>_xlfn.IFNA(VLOOKUP(P$29&amp;$A50,竖总表!$A$2:$D$507,3,FALSE),"")</f>
        <v>páng</v>
      </c>
      <c r="Q50" s="62" t="str">
        <f>_xlfn.IFNA(VLOOKUP(Q$29&amp;$A50,竖总表!$A$2:$D$507,3,FALSE),"")</f>
        <v>qiú</v>
      </c>
      <c r="R50" s="62" t="str">
        <f>_xlfn.IFNA(VLOOKUP(R$29&amp;$A50,竖总表!$A$2:$D$507,3,FALSE),"")</f>
        <v>rào</v>
      </c>
      <c r="S50" s="62" t="str">
        <f>_xlfn.IFNA(VLOOKUP(S$29&amp;$A50,竖总表!$A$2:$D$507,3,FALSE),"")</f>
        <v>sūn</v>
      </c>
      <c r="T50" s="62" t="str">
        <f>_xlfn.IFNA(VLOOKUP(T$29&amp;$A50,竖总表!$A$2:$D$507,3,FALSE),"")</f>
        <v>téng</v>
      </c>
      <c r="U50" s="62" t="str">
        <f>_xlfn.IFNA(VLOOKUP(U$29&amp;$A50,竖总表!$A$2:$D$507,3,FALSE),"")</f>
        <v>wén</v>
      </c>
      <c r="V50" s="62" t="str">
        <f>_xlfn.IFNA(VLOOKUP(V$29&amp;$A50,竖总表!$A$2:$D$507,3,FALSE),"")</f>
        <v/>
      </c>
      <c r="W50" s="62" t="str">
        <f>_xlfn.IFNA(VLOOKUP(W$29&amp;$A50,竖总表!$A$2:$D$507,3,FALSE),"")</f>
        <v>yīn</v>
      </c>
      <c r="X50" s="63" t="str">
        <f>_xlfn.IFNA(VLOOKUP(X$29&amp;$A50,竖总表!$A$2:$D$507,3,FALSE),"")</f>
        <v>zhǔn</v>
      </c>
    </row>
    <row r="51" spans="1:24" ht="18" customHeight="1">
      <c r="A51" s="61" t="s">
        <v>21</v>
      </c>
      <c r="B51" s="62" t="str">
        <f>_xlfn.IFNA(VLOOKUP(B$29&amp;$A51,竖总表!$A$2:$D$507,3,FALSE),"")</f>
        <v>yè</v>
      </c>
      <c r="C51" s="62" t="str">
        <f>_xlfn.IFNA(VLOOKUP(C$29&amp;$A51,竖总表!$A$2:$D$507,3,FALSE),"")</f>
        <v>bào</v>
      </c>
      <c r="D51" s="62" t="str">
        <f>_xlfn.IFNA(VLOOKUP(D$29&amp;$A51,竖总表!$A$2:$D$507,3,FALSE),"")</f>
        <v>cāng</v>
      </c>
      <c r="E51" s="62" t="str">
        <f>_xlfn.IFNA(VLOOKUP(E$29&amp;$A51,竖总表!$A$2:$D$507,3,FALSE),"")</f>
        <v>dù</v>
      </c>
      <c r="F51" s="62" t="str">
        <f>_xlfn.IFNA(VLOOKUP(F$29&amp;$A51,竖总表!$A$2:$D$507,3,FALSE),"")</f>
        <v>yú</v>
      </c>
      <c r="G51" s="62" t="str">
        <f>_xlfn.IFNA(VLOOKUP(G$29&amp;$A51,竖总表!$A$2:$D$507,3,FALSE),"")</f>
        <v>fàng</v>
      </c>
      <c r="H51" s="62" t="str">
        <f>_xlfn.IFNA(VLOOKUP(H$29&amp;$A51,竖总表!$A$2:$D$507,3,FALSE),"")</f>
        <v>guì</v>
      </c>
      <c r="I51" s="62" t="str">
        <f>_xlfn.IFNA(VLOOKUP(I$29&amp;$A51,竖总表!$A$2:$D$507,3,FALSE),"")</f>
        <v>hòu</v>
      </c>
      <c r="J51" s="62" t="str">
        <f>_xlfn.IFNA(VLOOKUP(J$29&amp;$A51,竖总表!$A$2:$D$507,3,FALSE),"")</f>
        <v>jīng</v>
      </c>
      <c r="K51" s="62" t="str">
        <f>_xlfn.IFNA(VLOOKUP(K$29&amp;$A51,竖总表!$A$2:$D$507,3,FALSE),"")</f>
        <v>kuò</v>
      </c>
      <c r="L51" s="62" t="str">
        <f>_xlfn.IFNA(VLOOKUP(L$29&amp;$A51,竖总表!$A$2:$D$507,3,FALSE),"")</f>
        <v>lún</v>
      </c>
      <c r="M51" s="62" t="str">
        <f>_xlfn.IFNA(VLOOKUP(M$29&amp;$A51,竖总表!$A$2:$D$507,3,FALSE),"")</f>
        <v>mù</v>
      </c>
      <c r="N51" s="62" t="str">
        <f>_xlfn.IFNA(VLOOKUP(N$29&amp;$A51,竖总表!$A$2:$D$507,3,FALSE),"")</f>
        <v>nèi</v>
      </c>
      <c r="O51" s="62" t="str">
        <f>_xlfn.IFNA(VLOOKUP(O$29&amp;$A51,竖总表!$A$2:$D$507,3,FALSE),"")</f>
        <v>yáng</v>
      </c>
      <c r="P51" s="62" t="str">
        <f>_xlfn.IFNA(VLOOKUP(P$29&amp;$A51,竖总表!$A$2:$D$507,3,FALSE),"")</f>
        <v>péng</v>
      </c>
      <c r="Q51" s="62" t="str">
        <f>_xlfn.IFNA(VLOOKUP(Q$29&amp;$A51,竖总表!$A$2:$D$507,3,FALSE),"")</f>
        <v>qiū</v>
      </c>
      <c r="R51" s="62" t="str">
        <f>_xlfn.IFNA(VLOOKUP(R$29&amp;$A51,竖总表!$A$2:$D$507,3,FALSE),"")</f>
        <v>rú</v>
      </c>
      <c r="S51" s="62" t="str">
        <f>_xlfn.IFNA(VLOOKUP(S$29&amp;$A51,竖总表!$A$2:$D$507,3,FALSE),"")</f>
        <v>shōu</v>
      </c>
      <c r="T51" s="62" t="str">
        <f>_xlfn.IFNA(VLOOKUP(T$29&amp;$A51,竖总表!$A$2:$D$507,3,FALSE),"")</f>
        <v>tài</v>
      </c>
      <c r="U51" s="62" t="str">
        <f>_xlfn.IFNA(VLOOKUP(U$29&amp;$A51,竖总表!$A$2:$D$507,3,FALSE),"")</f>
        <v>wàng</v>
      </c>
      <c r="V51" s="62" t="str">
        <f>_xlfn.IFNA(VLOOKUP(V$29&amp;$A51,竖总表!$A$2:$D$507,3,FALSE),"")</f>
        <v>xiāo</v>
      </c>
      <c r="W51" s="62" t="str">
        <f>_xlfn.IFNA(VLOOKUP(W$29&amp;$A51,竖总表!$A$2:$D$507,3,FALSE),"")</f>
        <v/>
      </c>
      <c r="X51" s="63" t="str">
        <f>_xlfn.IFNA(VLOOKUP(X$29&amp;$A51,竖总表!$A$2:$D$507,3,FALSE),"")</f>
        <v>zhuāng</v>
      </c>
    </row>
    <row r="52" spans="1:24" ht="18" customHeight="1" thickBot="1">
      <c r="A52" s="64" t="s">
        <v>22</v>
      </c>
      <c r="B52" s="65" t="str">
        <f>_xlfn.IFNA(VLOOKUP(B$29&amp;$A52,竖总表!$A$2:$D$507,3,FALSE),"")</f>
        <v>zǐ</v>
      </c>
      <c r="C52" s="65" t="str">
        <f>_xlfn.IFNA(VLOOKUP(C$29&amp;$A52,竖总表!$A$2:$D$507,3,FALSE),"")</f>
        <v>bàng</v>
      </c>
      <c r="D52" s="65" t="str">
        <f>_xlfn.IFNA(VLOOKUP(D$29&amp;$A52,竖总表!$A$2:$D$507,3,FALSE),"")</f>
        <v>chuāi</v>
      </c>
      <c r="E52" s="65" t="str">
        <f>_xlfn.IFNA(VLOOKUP(E$29&amp;$A52,竖总表!$A$2:$D$507,3,FALSE),"")</f>
        <v>duì</v>
      </c>
      <c r="F52" s="65" t="str">
        <f>_xlfn.IFNA(VLOOKUP(F$29&amp;$A52,竖总表!$A$2:$D$507,3,FALSE),"")</f>
        <v>ér</v>
      </c>
      <c r="G52" s="65" t="str">
        <f>_xlfn.IFNA(VLOOKUP(G$29&amp;$A52,竖总表!$A$2:$D$507,3,FALSE),"")</f>
        <v>fēng</v>
      </c>
      <c r="H52" s="65" t="str">
        <f>_xlfn.IFNA(VLOOKUP(H$29&amp;$A52,竖总表!$A$2:$D$507,3,FALSE),"")</f>
        <v>guà</v>
      </c>
      <c r="I52" s="65" t="str">
        <f>_xlfn.IFNA(VLOOKUP(I$29&amp;$A52,竖总表!$A$2:$D$507,3,FALSE),"")</f>
        <v>hào</v>
      </c>
      <c r="J52" s="65" t="str">
        <f>_xlfn.IFNA(VLOOKUP(J$29&amp;$A52,竖总表!$A$2:$D$507,3,FALSE),"")</f>
        <v>jìng</v>
      </c>
      <c r="K52" s="65" t="str">
        <f>_xlfn.IFNA(VLOOKUP(K$29&amp;$A52,竖总表!$A$2:$D$507,3,FALSE),"")</f>
        <v>kào</v>
      </c>
      <c r="L52" s="65" t="str">
        <f>_xlfn.IFNA(VLOOKUP(L$29&amp;$A52,竖总表!$A$2:$D$507,3,FALSE),"")</f>
        <v>lì</v>
      </c>
      <c r="M52" s="65" t="str">
        <f>_xlfn.IFNA(VLOOKUP(M$29&amp;$A52,竖总表!$A$2:$D$507,3,FALSE),"")</f>
        <v>mào</v>
      </c>
      <c r="N52" s="65" t="str">
        <f>_xlfn.IFNA(VLOOKUP(N$29&amp;$A52,竖总表!$A$2:$D$507,3,FALSE),"")</f>
        <v>niàn</v>
      </c>
      <c r="O52" s="65" t="str">
        <f>_xlfn.IFNA(VLOOKUP(O$29&amp;$A52,竖总表!$A$2:$D$507,3,FALSE),"")</f>
        <v>ǎo</v>
      </c>
      <c r="P52" s="65" t="str">
        <f>_xlfn.IFNA(VLOOKUP(P$29&amp;$A52,竖总表!$A$2:$D$507,3,FALSE),"")</f>
        <v>pàng</v>
      </c>
      <c r="Q52" s="65" t="str">
        <f>_xlfn.IFNA(VLOOKUP(Q$29&amp;$A52,竖总表!$A$2:$D$507,3,FALSE),"")</f>
        <v>qún</v>
      </c>
      <c r="R52" s="65" t="str">
        <f>_xlfn.IFNA(VLOOKUP(R$29&amp;$A52,竖总表!$A$2:$D$507,3,FALSE),"")</f>
        <v>rèn</v>
      </c>
      <c r="S52" s="65" t="str">
        <f>_xlfn.IFNA(VLOOKUP(S$29&amp;$A52,竖总表!$A$2:$D$507,3,FALSE),"")</f>
        <v>shuā</v>
      </c>
      <c r="T52" s="65" t="str">
        <f>_xlfn.IFNA(VLOOKUP(T$29&amp;$A52,竖总表!$A$2:$D$507,3,FALSE),"")</f>
        <v>tuán</v>
      </c>
      <c r="U52" s="65" t="str">
        <f>_xlfn.IFNA(VLOOKUP(U$29&amp;$A52,竖总表!$A$2:$D$507,3,FALSE),"")</f>
        <v>wà</v>
      </c>
      <c r="V52" s="65" t="str">
        <f>_xlfn.IFNA(VLOOKUP(V$29&amp;$A52,竖总表!$A$2:$D$507,3,FALSE),"")</f>
        <v>xūn</v>
      </c>
      <c r="W52" s="65" t="str">
        <f>_xlfn.IFNA(VLOOKUP(W$29&amp;$A52,竖总表!$A$2:$D$507,3,FALSE),"")</f>
        <v>yìn</v>
      </c>
      <c r="X52" s="66" t="str">
        <f>_xlfn.IFNA(VLOOKUP(X$29&amp;$A52,竖总表!$A$2:$D$507,3,FALSE),"")</f>
        <v/>
      </c>
    </row>
  </sheetData>
  <mergeCells count="3">
    <mergeCell ref="A1:X1"/>
    <mergeCell ref="A28:X28"/>
    <mergeCell ref="A26:X26"/>
  </mergeCells>
  <phoneticPr fontId="1" type="noConversion"/>
  <pageMargins left="0.7" right="0.7" top="0.75" bottom="0.75" header="0.3" footer="0.3"/>
  <pageSetup paperSize="9" scale="56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3"/>
  <sheetViews>
    <sheetView zoomScale="85" zoomScaleNormal="85" workbookViewId="0">
      <selection activeCell="A2" sqref="A2"/>
    </sheetView>
  </sheetViews>
  <sheetFormatPr defaultColWidth="5.625" defaultRowHeight="18"/>
  <cols>
    <col min="1" max="1" width="4.625" style="2" customWidth="1"/>
    <col min="2" max="2" width="5.5" style="2" bestFit="1" customWidth="1"/>
    <col min="3" max="4" width="4.25" style="2" bestFit="1" customWidth="1"/>
    <col min="5" max="6" width="5.5" style="2" bestFit="1" customWidth="1"/>
    <col min="7" max="7" width="4.25" style="2" bestFit="1" customWidth="1"/>
    <col min="8" max="8" width="4.75" style="2" bestFit="1" customWidth="1"/>
    <col min="9" max="10" width="5.5" style="2" bestFit="1" customWidth="1"/>
    <col min="11" max="11" width="4.25" style="2" bestFit="1" customWidth="1"/>
    <col min="12" max="12" width="4.375" style="2" bestFit="1" customWidth="1"/>
    <col min="13" max="13" width="5.5" style="2" bestFit="1" customWidth="1"/>
    <col min="14" max="16" width="4.25" style="2" bestFit="1" customWidth="1"/>
    <col min="17" max="17" width="4.125" style="2" bestFit="1" customWidth="1"/>
    <col min="18" max="18" width="4.25" style="2" bestFit="1" customWidth="1"/>
    <col min="19" max="20" width="5.5" style="2" bestFit="1" customWidth="1"/>
    <col min="21" max="22" width="4.25" style="2" bestFit="1" customWidth="1"/>
    <col min="23" max="23" width="4.125" style="2" bestFit="1" customWidth="1"/>
    <col min="24" max="25" width="5.625" style="2" bestFit="1" customWidth="1"/>
    <col min="26" max="26" width="4.875" style="2" bestFit="1" customWidth="1"/>
    <col min="27" max="27" width="5.75" style="2" bestFit="1" customWidth="1"/>
    <col min="28" max="28" width="4.25" style="2" bestFit="1" customWidth="1"/>
    <col min="29" max="29" width="5.5" style="2" bestFit="1" customWidth="1"/>
    <col min="30" max="30" width="4.75" style="2" bestFit="1" customWidth="1"/>
    <col min="31" max="31" width="6.125" style="2" bestFit="1" customWidth="1"/>
    <col min="32" max="32" width="6.25" style="2" bestFit="1" customWidth="1"/>
    <col min="33" max="33" width="4.25" style="2" bestFit="1" customWidth="1"/>
    <col min="34" max="34" width="5.5" style="2" bestFit="1" customWidth="1"/>
    <col min="35" max="35" width="6.875" style="2" bestFit="1" customWidth="1"/>
    <col min="36" max="36" width="4.375" style="2" bestFit="1" customWidth="1"/>
    <col min="37" max="37" width="6.875" style="2" bestFit="1" customWidth="1"/>
    <col min="38" max="40" width="5.625" style="2" customWidth="1"/>
    <col min="41" max="16384" width="5.625" style="2"/>
  </cols>
  <sheetData>
    <row r="1" spans="1:36" ht="30" customHeight="1" thickBot="1">
      <c r="A1" s="86" t="s">
        <v>2252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8"/>
    </row>
    <row r="2" spans="1:36">
      <c r="A2" s="45"/>
      <c r="B2" s="46" t="s">
        <v>2182</v>
      </c>
      <c r="C2" s="46" t="s">
        <v>2183</v>
      </c>
      <c r="D2" s="46" t="s">
        <v>2184</v>
      </c>
      <c r="E2" s="46" t="s">
        <v>2185</v>
      </c>
      <c r="F2" s="46" t="s">
        <v>2186</v>
      </c>
      <c r="G2" s="46" t="s">
        <v>2187</v>
      </c>
      <c r="H2" s="46" t="s">
        <v>2188</v>
      </c>
      <c r="I2" s="46" t="s">
        <v>2189</v>
      </c>
      <c r="J2" s="46" t="s">
        <v>2190</v>
      </c>
      <c r="K2" s="46" t="s">
        <v>2191</v>
      </c>
      <c r="L2" s="46" t="s">
        <v>2192</v>
      </c>
      <c r="M2" s="46" t="s">
        <v>2193</v>
      </c>
      <c r="N2" s="46" t="s">
        <v>2194</v>
      </c>
      <c r="O2" s="46" t="s">
        <v>2195</v>
      </c>
      <c r="P2" s="46" t="s">
        <v>2196</v>
      </c>
      <c r="Q2" s="46" t="s">
        <v>2197</v>
      </c>
      <c r="R2" s="46" t="s">
        <v>2198</v>
      </c>
      <c r="S2" s="46" t="s">
        <v>2199</v>
      </c>
      <c r="T2" s="46" t="s">
        <v>2200</v>
      </c>
      <c r="U2" s="46" t="s">
        <v>2201</v>
      </c>
      <c r="V2" s="46" t="s">
        <v>2202</v>
      </c>
      <c r="W2" s="46" t="s">
        <v>2203</v>
      </c>
      <c r="X2" s="46" t="s">
        <v>2204</v>
      </c>
      <c r="Y2" s="46" t="s">
        <v>2205</v>
      </c>
      <c r="Z2" s="46" t="s">
        <v>2206</v>
      </c>
      <c r="AA2" s="46" t="s">
        <v>2207</v>
      </c>
      <c r="AB2" s="46" t="s">
        <v>2208</v>
      </c>
      <c r="AC2" s="46" t="s">
        <v>2209</v>
      </c>
      <c r="AD2" s="46" t="s">
        <v>2210</v>
      </c>
      <c r="AE2" s="46" t="s">
        <v>2211</v>
      </c>
      <c r="AF2" s="46" t="s">
        <v>2212</v>
      </c>
      <c r="AG2" s="46" t="s">
        <v>2213</v>
      </c>
      <c r="AH2" s="46" t="s">
        <v>2214</v>
      </c>
      <c r="AI2" s="46" t="s">
        <v>2215</v>
      </c>
      <c r="AJ2" s="47" t="s">
        <v>2216</v>
      </c>
    </row>
    <row r="3" spans="1:36">
      <c r="A3" s="33" t="s">
        <v>0</v>
      </c>
      <c r="B3" s="25">
        <f ca="1">_xlfn.IFNA(VLOOKUP($A3&amp;B$2,音调占用计算表!$Z$2:$AA$507,2,FALSE),"")</f>
        <v>14</v>
      </c>
      <c r="C3" s="26" t="str">
        <f>_xlfn.IFNA(VLOOKUP($A3&amp;C$2,音调占用计算表!$Z$2:$AA$507,2,FALSE),"")</f>
        <v/>
      </c>
      <c r="D3" s="26" t="str">
        <f>_xlfn.IFNA(VLOOKUP($A3&amp;D$2,音调占用计算表!$Z$2:$AA$507,2,FALSE),"")</f>
        <v/>
      </c>
      <c r="E3" s="26" t="str">
        <f>_xlfn.IFNA(VLOOKUP($A3&amp;E$2,音调占用计算表!$Z$2:$AA$507,2,FALSE),"")</f>
        <v/>
      </c>
      <c r="F3" s="26" t="str">
        <f>_xlfn.IFNA(VLOOKUP($A3&amp;F$2,音调占用计算表!$Z$2:$AA$507,2,FALSE),"")</f>
        <v/>
      </c>
      <c r="G3" s="26" t="str">
        <f>_xlfn.IFNA(VLOOKUP($A3&amp;G$2,音调占用计算表!$Z$2:$AA$507,2,FALSE),"")</f>
        <v/>
      </c>
      <c r="H3" s="26" t="str">
        <f>_xlfn.IFNA(VLOOKUP($A3&amp;H$2,音调占用计算表!$Z$2:$AA$507,2,FALSE),"")</f>
        <v/>
      </c>
      <c r="I3" s="27">
        <f ca="1">_xlfn.IFNA(VLOOKUP($A3&amp;I$2,音调占用计算表!$Z$2:$AA$507,2,FALSE),"")</f>
        <v>134</v>
      </c>
      <c r="J3" s="26" t="str">
        <f>_xlfn.IFNA(VLOOKUP($A3&amp;J$2,音调占用计算表!$Z$2:$AA$507,2,FALSE),"")</f>
        <v/>
      </c>
      <c r="K3" s="26" t="str">
        <f>_xlfn.IFNA(VLOOKUP($A3&amp;K$2,音调占用计算表!$Z$2:$AA$507,2,FALSE),"")</f>
        <v/>
      </c>
      <c r="L3" s="27">
        <f ca="1">_xlfn.IFNA(VLOOKUP($A3&amp;L$2,音调占用计算表!$Z$2:$AA$507,2,FALSE),"")</f>
        <v>134</v>
      </c>
      <c r="M3" s="26" t="str">
        <f>_xlfn.IFNA(VLOOKUP($A3&amp;M$2,音调占用计算表!$Z$2:$AA$507,2,FALSE),"")</f>
        <v/>
      </c>
      <c r="N3" s="26" t="str">
        <f>_xlfn.IFNA(VLOOKUP($A3&amp;N$2,音调占用计算表!$Z$2:$AA$507,2,FALSE),"")</f>
        <v/>
      </c>
      <c r="O3" s="26" t="str">
        <f>_xlfn.IFNA(VLOOKUP($A3&amp;O$2,音调占用计算表!$Z$2:$AA$507,2,FALSE),"")</f>
        <v/>
      </c>
      <c r="P3" s="26" t="str">
        <f>_xlfn.IFNA(VLOOKUP($A3&amp;P$2,音调占用计算表!$Z$2:$AA$507,2,FALSE),"")</f>
        <v/>
      </c>
      <c r="Q3" s="26" t="str">
        <f>_xlfn.IFNA(VLOOKUP($A3&amp;Q$2,音调占用计算表!$Z$2:$AA$507,2,FALSE),"")</f>
        <v/>
      </c>
      <c r="R3" s="26" t="str">
        <f>_xlfn.IFNA(VLOOKUP($A3&amp;R$2,音调占用计算表!$Z$2:$AA$507,2,FALSE),"")</f>
        <v/>
      </c>
      <c r="S3" s="25">
        <f ca="1">_xlfn.IFNA(VLOOKUP($A3&amp;S$2,音调占用计算表!$Z$2:$AA$507,2,FALSE),"")</f>
        <v>14</v>
      </c>
      <c r="T3" s="26" t="str">
        <f>_xlfn.IFNA(VLOOKUP($A3&amp;T$2,音调占用计算表!$Z$2:$AA$507,2,FALSE),"")</f>
        <v/>
      </c>
      <c r="U3" s="26" t="str">
        <f>_xlfn.IFNA(VLOOKUP($A3&amp;U$2,音调占用计算表!$Z$2:$AA$507,2,FALSE),"")</f>
        <v/>
      </c>
      <c r="V3" s="26" t="str">
        <f>_xlfn.IFNA(VLOOKUP($A3&amp;V$2,音调占用计算表!$Z$2:$AA$507,2,FALSE),"")</f>
        <v/>
      </c>
      <c r="W3" s="26" t="str">
        <f>_xlfn.IFNA(VLOOKUP($A3&amp;W$2,音调占用计算表!$Z$2:$AA$507,2,FALSE),"")</f>
        <v/>
      </c>
      <c r="X3" s="25">
        <f ca="1">_xlfn.IFNA(VLOOKUP($A3&amp;X$2,音调占用计算表!$Z$2:$AA$507,2,FALSE),"")</f>
        <v>24</v>
      </c>
      <c r="Y3" s="26" t="str">
        <f>_xlfn.IFNA(VLOOKUP($A3&amp;Y$2,音调占用计算表!$Z$2:$AA$507,2,FALSE),"")</f>
        <v/>
      </c>
      <c r="Z3" s="26" t="str">
        <f>_xlfn.IFNA(VLOOKUP($A3&amp;Z$2,音调占用计算表!$Z$2:$AA$507,2,FALSE),"")</f>
        <v/>
      </c>
      <c r="AA3" s="26" t="str">
        <f>_xlfn.IFNA(VLOOKUP($A3&amp;AA$2,音调占用计算表!$Z$2:$AA$507,2,FALSE),"")</f>
        <v/>
      </c>
      <c r="AB3" s="26" t="str">
        <f>_xlfn.IFNA(VLOOKUP($A3&amp;AB$2,音调占用计算表!$Z$2:$AA$507,2,FALSE),"")</f>
        <v/>
      </c>
      <c r="AC3" s="26" t="str">
        <f>_xlfn.IFNA(VLOOKUP($A3&amp;AC$2,音调占用计算表!$Z$2:$AA$507,2,FALSE),"")</f>
        <v/>
      </c>
      <c r="AD3" s="26" t="str">
        <f>_xlfn.IFNA(VLOOKUP($A3&amp;AD$2,音调占用计算表!$Z$2:$AA$507,2,FALSE),"")</f>
        <v/>
      </c>
      <c r="AE3" s="26" t="str">
        <f>_xlfn.IFNA(VLOOKUP($A3&amp;AE$2,音调占用计算表!$Z$2:$AA$507,2,FALSE),"")</f>
        <v/>
      </c>
      <c r="AF3" s="26" t="str">
        <f>_xlfn.IFNA(VLOOKUP($A3&amp;AF$2,音调占用计算表!$Z$2:$AA$507,2,FALSE),"")</f>
        <v/>
      </c>
      <c r="AG3" s="26" t="str">
        <f>_xlfn.IFNA(VLOOKUP($A3&amp;AG$2,音调占用计算表!$Z$2:$AA$507,2,FALSE),"")</f>
        <v/>
      </c>
      <c r="AH3" s="26" t="str">
        <f>_xlfn.IFNA(VLOOKUP($A3&amp;AH$2,音调占用计算表!$Z$2:$AA$507,2,FALSE),"")</f>
        <v/>
      </c>
      <c r="AI3" s="26" t="str">
        <f>_xlfn.IFNA(VLOOKUP($A3&amp;AI$2,音调占用计算表!$Z$2:$AA$507,2,FALSE),"")</f>
        <v/>
      </c>
      <c r="AJ3" s="34" t="str">
        <f>_xlfn.IFNA(VLOOKUP($A3&amp;AJ$2,音调占用计算表!$Z$2:$AA$507,2,FALSE),"")</f>
        <v/>
      </c>
    </row>
    <row r="4" spans="1:36">
      <c r="A4" s="33" t="s">
        <v>1</v>
      </c>
      <c r="B4" s="25">
        <f ca="1">_xlfn.IFNA(VLOOKUP($A4&amp;B$2,音调占用计算表!$Z$2:$AA$507,2,FALSE),"")</f>
        <v>14</v>
      </c>
      <c r="C4" s="25">
        <f ca="1">_xlfn.IFNA(VLOOKUP($A4&amp;C$2,音调占用计算表!$Z$2:$AA$507,2,FALSE),"")</f>
        <v>14</v>
      </c>
      <c r="D4" s="26" t="str">
        <f>_xlfn.IFNA(VLOOKUP($A4&amp;D$2,音调占用计算表!$Z$2:$AA$507,2,FALSE),"")</f>
        <v/>
      </c>
      <c r="E4" s="28">
        <f ca="1">_xlfn.IFNA(VLOOKUP($A4&amp;E$2,音调占用计算表!$Z$2:$AA$507,2,FALSE),"")</f>
        <v>34</v>
      </c>
      <c r="F4" s="25">
        <f ca="1">_xlfn.IFNA(VLOOKUP($A4&amp;F$2,音调占用计算表!$Z$2:$AA$507,2,FALSE),"")</f>
        <v>4</v>
      </c>
      <c r="G4" s="26" t="str">
        <f>_xlfn.IFNA(VLOOKUP($A4&amp;G$2,音调占用计算表!$Z$2:$AA$507,2,FALSE),"")</f>
        <v/>
      </c>
      <c r="H4" s="26" t="str">
        <f>_xlfn.IFNA(VLOOKUP($A4&amp;H$2,音调占用计算表!$Z$2:$AA$507,2,FALSE),"")</f>
        <v/>
      </c>
      <c r="I4" s="25">
        <f ca="1">_xlfn.IFNA(VLOOKUP($A4&amp;I$2,音调占用计算表!$Z$2:$AA$507,2,FALSE),"")</f>
        <v>24</v>
      </c>
      <c r="J4" s="25">
        <f ca="1">_xlfn.IFNA(VLOOKUP($A4&amp;J$2,音调占用计算表!$Z$2:$AA$507,2,FALSE),"")</f>
        <v>14</v>
      </c>
      <c r="K4" s="26" t="str">
        <f>_xlfn.IFNA(VLOOKUP($A4&amp;K$2,音调占用计算表!$Z$2:$AA$507,2,FALSE),"")</f>
        <v/>
      </c>
      <c r="L4" s="25">
        <f ca="1">_xlfn.IFNA(VLOOKUP($A4&amp;L$2,音调占用计算表!$Z$2:$AA$507,2,FALSE),"")</f>
        <v>14</v>
      </c>
      <c r="M4" s="26" t="str">
        <f>_xlfn.IFNA(VLOOKUP($A4&amp;M$2,音调占用计算表!$Z$2:$AA$507,2,FALSE),"")</f>
        <v/>
      </c>
      <c r="N4" s="29" t="str">
        <f>_xlfn.IFNA(VLOOKUP($A4&amp;N$2,音调占用计算表!$Z$2:$AA$507,2,FALSE),"")</f>
        <v/>
      </c>
      <c r="O4" s="25">
        <f ca="1">_xlfn.IFNA(VLOOKUP($A4&amp;O$2,音调占用计算表!$Z$2:$AA$507,2,FALSE),"")</f>
        <v>2</v>
      </c>
      <c r="P4" s="26" t="str">
        <f>_xlfn.IFNA(VLOOKUP($A4&amp;P$2,音调占用计算表!$Z$2:$AA$507,2,FALSE),"")</f>
        <v/>
      </c>
      <c r="Q4" s="26" t="str">
        <f>_xlfn.IFNA(VLOOKUP($A4&amp;Q$2,音调占用计算表!$Z$2:$AA$507,2,FALSE),"")</f>
        <v/>
      </c>
      <c r="R4" s="26" t="str">
        <f>_xlfn.IFNA(VLOOKUP($A4&amp;R$2,音调占用计算表!$Z$2:$AA$507,2,FALSE),"")</f>
        <v/>
      </c>
      <c r="S4" s="25">
        <f ca="1">_xlfn.IFNA(VLOOKUP($A4&amp;S$2,音调占用计算表!$Z$2:$AA$507,2,FALSE),"")</f>
        <v>14</v>
      </c>
      <c r="T4" s="25" t="str">
        <f>_xlfn.IFNA(VLOOKUP($A4&amp;T$2,音调占用计算表!$Z$2:$AA$507,2,FALSE),"")</f>
        <v/>
      </c>
      <c r="U4" s="25">
        <f ca="1">_xlfn.IFNA(VLOOKUP($A4&amp;U$2,音调占用计算表!$Z$2:$AA$507,2,FALSE),"")</f>
        <v>1</v>
      </c>
      <c r="V4" s="26" t="str">
        <f>_xlfn.IFNA(VLOOKUP($A4&amp;V$2,音调占用计算表!$Z$2:$AA$507,2,FALSE),"")</f>
        <v/>
      </c>
      <c r="W4" s="26" t="str">
        <f>_xlfn.IFNA(VLOOKUP($A4&amp;W$2,音调占用计算表!$Z$2:$AA$507,2,FALSE),"")</f>
        <v/>
      </c>
      <c r="X4" s="25">
        <f ca="1">_xlfn.IFNA(VLOOKUP($A4&amp;X$2,音调占用计算表!$Z$2:$AA$507,2,FALSE),"")</f>
        <v>14</v>
      </c>
      <c r="Y4" s="25">
        <f ca="1">_xlfn.IFNA(VLOOKUP($A4&amp;Y$2,音调占用计算表!$Z$2:$AA$507,2,FALSE),"")</f>
        <v>14</v>
      </c>
      <c r="Z4" s="25">
        <f ca="1">_xlfn.IFNA(VLOOKUP($A4&amp;Z$2,音调占用计算表!$Z$2:$AA$507,2,FALSE),"")</f>
        <v>1</v>
      </c>
      <c r="AA4" s="26" t="str">
        <f>_xlfn.IFNA(VLOOKUP($A4&amp;AA$2,音调占用计算表!$Z$2:$AA$507,2,FALSE),"")</f>
        <v/>
      </c>
      <c r="AB4" s="29" t="str">
        <f>_xlfn.IFNA(VLOOKUP($A4&amp;AB$2,音调占用计算表!$Z$2:$AA$507,2,FALSE),"")</f>
        <v/>
      </c>
      <c r="AC4" s="25">
        <f ca="1">_xlfn.IFNA(VLOOKUP($A4&amp;AC$2,音调占用计算表!$Z$2:$AA$507,2,FALSE),"")</f>
        <v>1</v>
      </c>
      <c r="AD4" s="25">
        <f ca="1">_xlfn.IFNA(VLOOKUP($A4&amp;AD$2,音调占用计算表!$Z$2:$AA$507,2,FALSE),"")</f>
        <v>14</v>
      </c>
      <c r="AE4" s="30" t="str">
        <f>_xlfn.IFNA(VLOOKUP($A4&amp;AE$2,音调占用计算表!$Z$2:$AA$507,2,FALSE),"")</f>
        <v/>
      </c>
      <c r="AF4" s="26" t="str">
        <f>_xlfn.IFNA(VLOOKUP($A4&amp;AF$2,音调占用计算表!$Z$2:$AA$507,2,FALSE),"")</f>
        <v/>
      </c>
      <c r="AG4" s="26" t="str">
        <f>_xlfn.IFNA(VLOOKUP($A4&amp;AG$2,音调占用计算表!$Z$2:$AA$507,2,FALSE),"")</f>
        <v/>
      </c>
      <c r="AH4" s="26" t="str">
        <f>_xlfn.IFNA(VLOOKUP($A4&amp;AH$2,音调占用计算表!$Z$2:$AA$507,2,FALSE),"")</f>
        <v/>
      </c>
      <c r="AI4" s="26" t="str">
        <f>_xlfn.IFNA(VLOOKUP($A4&amp;AI$2,音调占用计算表!$Z$2:$AA$507,2,FALSE),"")</f>
        <v/>
      </c>
      <c r="AJ4" s="34" t="str">
        <f>_xlfn.IFNA(VLOOKUP($A4&amp;AJ$2,音调占用计算表!$Z$2:$AA$507,2,FALSE),"")</f>
        <v/>
      </c>
    </row>
    <row r="5" spans="1:36">
      <c r="A5" s="33" t="s">
        <v>2</v>
      </c>
      <c r="B5" s="25">
        <f ca="1">_xlfn.IFNA(VLOOKUP($A5&amp;B$2,音调占用计算表!$Z$2:$AA$507,2,FALSE),"")</f>
        <v>14</v>
      </c>
      <c r="C5" s="26" t="str">
        <f>_xlfn.IFNA(VLOOKUP($A5&amp;C$2,音调占用计算表!$Z$2:$AA$507,2,FALSE),"")</f>
        <v/>
      </c>
      <c r="D5" s="25">
        <f ca="1">_xlfn.IFNA(VLOOKUP($A5&amp;D$2,音调占用计算表!$Z$2:$AA$507,2,FALSE),"")</f>
        <v>1</v>
      </c>
      <c r="E5" s="25">
        <f ca="1">_xlfn.IFNA(VLOOKUP($A5&amp;E$2,音调占用计算表!$Z$2:$AA$507,2,FALSE),"")</f>
        <v>24</v>
      </c>
      <c r="F5" s="25">
        <f ca="1">_xlfn.IFNA(VLOOKUP($A5&amp;F$2,音调占用计算表!$Z$2:$AA$507,2,FALSE),"")</f>
        <v>2</v>
      </c>
      <c r="G5" s="26" t="str">
        <f>_xlfn.IFNA(VLOOKUP($A5&amp;G$2,音调占用计算表!$Z$2:$AA$507,2,FALSE),"")</f>
        <v/>
      </c>
      <c r="H5" s="25">
        <f ca="1">_xlfn.IFNA(VLOOKUP($A5&amp;H$2,音调占用计算表!$Z$2:$AA$507,2,FALSE),"")</f>
        <v>1</v>
      </c>
      <c r="I5" s="28">
        <f ca="1">_xlfn.IFNA(VLOOKUP($A5&amp;I$2,音调占用计算表!$Z$2:$AA$507,2,FALSE),"")</f>
        <v>23</v>
      </c>
      <c r="J5" s="26" t="str">
        <f>_xlfn.IFNA(VLOOKUP($A5&amp;J$2,音调占用计算表!$Z$2:$AA$507,2,FALSE),"")</f>
        <v/>
      </c>
      <c r="K5" s="25">
        <f ca="1">_xlfn.IFNA(VLOOKUP($A5&amp;K$2,音调占用计算表!$Z$2:$AA$507,2,FALSE),"")</f>
        <v>14</v>
      </c>
      <c r="L5" s="32">
        <f ca="1">_xlfn.IFNA(VLOOKUP($A5&amp;L$2,音调占用计算表!$Z$2:$AA$507,2,FALSE),"")</f>
        <v>12</v>
      </c>
      <c r="M5" s="25">
        <f ca="1">_xlfn.IFNA(VLOOKUP($A5&amp;M$2,音调占用计算表!$Z$2:$AA$507,2,FALSE),"")</f>
        <v>2</v>
      </c>
      <c r="N5" s="26" t="str">
        <f>_xlfn.IFNA(VLOOKUP($A5&amp;N$2,音调占用计算表!$Z$2:$AA$507,2,FALSE),"")</f>
        <v/>
      </c>
      <c r="O5" s="26" t="str">
        <f>_xlfn.IFNA(VLOOKUP($A5&amp;O$2,音调占用计算表!$Z$2:$AA$507,2,FALSE),"")</f>
        <v/>
      </c>
      <c r="P5" s="26" t="str">
        <f>_xlfn.IFNA(VLOOKUP($A5&amp;P$2,音调占用计算表!$Z$2:$AA$507,2,FALSE),"")</f>
        <v/>
      </c>
      <c r="Q5" s="26" t="str">
        <f>_xlfn.IFNA(VLOOKUP($A5&amp;Q$2,音调占用计算表!$Z$2:$AA$507,2,FALSE),"")</f>
        <v/>
      </c>
      <c r="R5" s="26" t="str">
        <f>_xlfn.IFNA(VLOOKUP($A5&amp;R$2,音调占用计算表!$Z$2:$AA$507,2,FALSE),"")</f>
        <v/>
      </c>
      <c r="S5" s="25">
        <f ca="1">_xlfn.IFNA(VLOOKUP($A5&amp;S$2,音调占用计算表!$Z$2:$AA$507,2,FALSE),"")</f>
        <v>1</v>
      </c>
      <c r="T5" s="25">
        <f ca="1">_xlfn.IFNA(VLOOKUP($A5&amp;T$2,音调占用计算表!$Z$2:$AA$507,2,FALSE),"")</f>
        <v>2</v>
      </c>
      <c r="U5" s="26" t="str">
        <f>_xlfn.IFNA(VLOOKUP($A5&amp;U$2,音调占用计算表!$Z$2:$AA$507,2,FALSE),"")</f>
        <v/>
      </c>
      <c r="V5" s="25">
        <f ca="1">_xlfn.IFNA(VLOOKUP($A5&amp;V$2,音调占用计算表!$Z$2:$AA$507,2,FALSE),"")</f>
        <v>24</v>
      </c>
      <c r="W5" s="26" t="str">
        <f>_xlfn.IFNA(VLOOKUP($A5&amp;W$2,音调占用计算表!$Z$2:$AA$507,2,FALSE),"")</f>
        <v/>
      </c>
      <c r="X5" s="25">
        <f ca="1">_xlfn.IFNA(VLOOKUP($A5&amp;X$2,音调占用计算表!$Z$2:$AA$507,2,FALSE),"")</f>
        <v>1</v>
      </c>
      <c r="Y5" s="25">
        <f ca="1">_xlfn.IFNA(VLOOKUP($A5&amp;Y$2,音调占用计算表!$Z$2:$AA$507,2,FALSE),"")</f>
        <v>2</v>
      </c>
      <c r="Z5" s="26" t="str">
        <f>_xlfn.IFNA(VLOOKUP($A5&amp;Z$2,音调占用计算表!$Z$2:$AA$507,2,FALSE),"")</f>
        <v/>
      </c>
      <c r="AA5" s="25">
        <f ca="1">_xlfn.IFNA(VLOOKUP($A5&amp;AA$2,音调占用计算表!$Z$2:$AA$507,2,FALSE),"")</f>
        <v>1</v>
      </c>
      <c r="AB5" s="26" t="str">
        <f>_xlfn.IFNA(VLOOKUP($A5&amp;AB$2,音调占用计算表!$Z$2:$AA$507,2,FALSE),"")</f>
        <v/>
      </c>
      <c r="AC5" s="26" t="str">
        <f>_xlfn.IFNA(VLOOKUP($A5&amp;AC$2,音调占用计算表!$Z$2:$AA$507,2,FALSE),"")</f>
        <v/>
      </c>
      <c r="AD5" s="26" t="str">
        <f>_xlfn.IFNA(VLOOKUP($A5&amp;AD$2,音调占用计算表!$Z$2:$AA$507,2,FALSE),"")</f>
        <v/>
      </c>
      <c r="AE5" s="26" t="str">
        <f>_xlfn.IFNA(VLOOKUP($A5&amp;AE$2,音调占用计算表!$Z$2:$AA$507,2,FALSE),"")</f>
        <v/>
      </c>
      <c r="AF5" s="26" t="str">
        <f>_xlfn.IFNA(VLOOKUP($A5&amp;AF$2,音调占用计算表!$Z$2:$AA$507,2,FALSE),"")</f>
        <v/>
      </c>
      <c r="AG5" s="26" t="str">
        <f>_xlfn.IFNA(VLOOKUP($A5&amp;AG$2,音调占用计算表!$Z$2:$AA$507,2,FALSE),"")</f>
        <v/>
      </c>
      <c r="AH5" s="25">
        <f ca="1">_xlfn.IFNA(VLOOKUP($A5&amp;AH$2,音调占用计算表!$Z$2:$AA$507,2,FALSE),"")</f>
        <v>1</v>
      </c>
      <c r="AI5" s="25">
        <f ca="1">_xlfn.IFNA(VLOOKUP($A5&amp;AI$2,音调占用计算表!$Z$2:$AA$507,2,FALSE),"")</f>
        <v>1</v>
      </c>
      <c r="AJ5" s="35">
        <f ca="1">_xlfn.IFNA(VLOOKUP($A5&amp;AJ$2,音调占用计算表!$Z$2:$AA$507,2,FALSE),"")</f>
        <v>14</v>
      </c>
    </row>
    <row r="6" spans="1:36">
      <c r="A6" s="33" t="s">
        <v>3</v>
      </c>
      <c r="B6" s="25">
        <f ca="1">_xlfn.IFNA(VLOOKUP($A6&amp;B$2,音调占用计算表!$Z$2:$AA$507,2,FALSE),"")</f>
        <v>4</v>
      </c>
      <c r="C6" s="26" t="str">
        <f>_xlfn.IFNA(VLOOKUP($A6&amp;C$2,音调占用计算表!$Z$2:$AA$507,2,FALSE),"")</f>
        <v/>
      </c>
      <c r="D6" s="26" t="str">
        <f>_xlfn.IFNA(VLOOKUP($A6&amp;D$2,音调占用计算表!$Z$2:$AA$507,2,FALSE),"")</f>
        <v/>
      </c>
      <c r="E6" s="25">
        <f ca="1">_xlfn.IFNA(VLOOKUP($A6&amp;E$2,音调占用计算表!$Z$2:$AA$507,2,FALSE),"")</f>
        <v>24</v>
      </c>
      <c r="F6" s="25">
        <f ca="1">_xlfn.IFNA(VLOOKUP($A6&amp;F$2,音调占用计算表!$Z$2:$AA$507,2,FALSE),"")</f>
        <v>24</v>
      </c>
      <c r="G6" s="26" t="str">
        <f>_xlfn.IFNA(VLOOKUP($A6&amp;G$2,音调占用计算表!$Z$2:$AA$507,2,FALSE),"")</f>
        <v/>
      </c>
      <c r="H6" s="26" t="str">
        <f>_xlfn.IFNA(VLOOKUP($A6&amp;H$2,音调占用计算表!$Z$2:$AA$507,2,FALSE),"")</f>
        <v/>
      </c>
      <c r="I6" s="25">
        <f ca="1">_xlfn.IFNA(VLOOKUP($A6&amp;I$2,音调占用计算表!$Z$2:$AA$507,2,FALSE),"")</f>
        <v>4</v>
      </c>
      <c r="J6" s="29" t="str">
        <f>_xlfn.IFNA(VLOOKUP($A6&amp;J$2,音调占用计算表!$Z$2:$AA$507,2,FALSE),"")</f>
        <v/>
      </c>
      <c r="K6" s="25">
        <f ca="1">_xlfn.IFNA(VLOOKUP($A6&amp;K$2,音调占用计算表!$Z$2:$AA$507,2,FALSE),"")</f>
        <v>4</v>
      </c>
      <c r="L6" s="25">
        <f ca="1">_xlfn.IFNA(VLOOKUP($A6&amp;L$2,音调占用计算表!$Z$2:$AA$507,2,FALSE),"")</f>
        <v>14</v>
      </c>
      <c r="M6" s="25">
        <f ca="1">_xlfn.IFNA(VLOOKUP($A6&amp;M$2,音调占用计算表!$Z$2:$AA$507,2,FALSE),"")</f>
        <v>14</v>
      </c>
      <c r="N6" s="30" t="str">
        <f>_xlfn.IFNA(VLOOKUP($A6&amp;N$2,音调占用计算表!$Z$2:$AA$507,2,FALSE),"")</f>
        <v/>
      </c>
      <c r="O6" s="25">
        <f ca="1">_xlfn.IFNA(VLOOKUP($A6&amp;O$2,音调占用计算表!$Z$2:$AA$507,2,FALSE),"")</f>
        <v>2</v>
      </c>
      <c r="P6" s="26" t="str">
        <f>_xlfn.IFNA(VLOOKUP($A6&amp;P$2,音调占用计算表!$Z$2:$AA$507,2,FALSE),"")</f>
        <v/>
      </c>
      <c r="Q6" s="26" t="str">
        <f>_xlfn.IFNA(VLOOKUP($A6&amp;Q$2,音调占用计算表!$Z$2:$AA$507,2,FALSE),"")</f>
        <v/>
      </c>
      <c r="R6" s="29" t="str">
        <f>_xlfn.IFNA(VLOOKUP($A6&amp;R$2,音调占用计算表!$Z$2:$AA$507,2,FALSE),"")</f>
        <v/>
      </c>
      <c r="S6" s="25">
        <f ca="1">_xlfn.IFNA(VLOOKUP($A6&amp;S$2,音调占用计算表!$Z$2:$AA$507,2,FALSE),"")</f>
        <v>14</v>
      </c>
      <c r="T6" s="29" t="str">
        <f>_xlfn.IFNA(VLOOKUP($A6&amp;T$2,音调占用计算表!$Z$2:$AA$507,2,FALSE),"")</f>
        <v/>
      </c>
      <c r="U6" s="29" t="str">
        <f>_xlfn.IFNA(VLOOKUP($A6&amp;U$2,音调占用计算表!$Z$2:$AA$507,2,FALSE),"")</f>
        <v/>
      </c>
      <c r="V6" s="25">
        <f ca="1">_xlfn.IFNA(VLOOKUP($A6&amp;V$2,音调占用计算表!$Z$2:$AA$507,2,FALSE),"")</f>
        <v>4</v>
      </c>
      <c r="W6" s="26" t="str">
        <f>_xlfn.IFNA(VLOOKUP($A6&amp;W$2,音调占用计算表!$Z$2:$AA$507,2,FALSE),"")</f>
        <v/>
      </c>
      <c r="X6" s="25">
        <f ca="1">_xlfn.IFNA(VLOOKUP($A6&amp;X$2,音调占用计算表!$Z$2:$AA$507,2,FALSE),"")</f>
        <v>4</v>
      </c>
      <c r="Y6" s="25">
        <f ca="1">_xlfn.IFNA(VLOOKUP($A6&amp;Y$2,音调占用计算表!$Z$2:$AA$507,2,FALSE),"")</f>
        <v>1</v>
      </c>
      <c r="Z6" s="25">
        <f ca="1">_xlfn.IFNA(VLOOKUP($A6&amp;Z$2,音调占用计算表!$Z$2:$AA$507,2,FALSE),"")</f>
        <v>1</v>
      </c>
      <c r="AA6" s="25">
        <f ca="1">_xlfn.IFNA(VLOOKUP($A6&amp;AA$2,音调占用计算表!$Z$2:$AA$507,2,FALSE),"")</f>
        <v>14</v>
      </c>
      <c r="AB6" s="30" t="str">
        <f>_xlfn.IFNA(VLOOKUP($A6&amp;AB$2,音调占用计算表!$Z$2:$AA$507,2,FALSE),"")</f>
        <v/>
      </c>
      <c r="AC6" s="25">
        <f ca="1">_xlfn.IFNA(VLOOKUP($A6&amp;AC$2,音调占用计算表!$Z$2:$AA$507,2,FALSE),"")</f>
        <v>14</v>
      </c>
      <c r="AD6" s="25">
        <f ca="1">_xlfn.IFNA(VLOOKUP($A6&amp;AD$2,音调占用计算表!$Z$2:$AA$507,2,FALSE),"")</f>
        <v>4</v>
      </c>
      <c r="AE6" s="29" t="str">
        <f>_xlfn.IFNA(VLOOKUP($A6&amp;AE$2,音调占用计算表!$Z$2:$AA$507,2,FALSE),"")</f>
        <v/>
      </c>
      <c r="AF6" s="26" t="str">
        <f>_xlfn.IFNA(VLOOKUP($A6&amp;AF$2,音调占用计算表!$Z$2:$AA$507,2,FALSE),"")</f>
        <v/>
      </c>
      <c r="AG6" s="26" t="str">
        <f>_xlfn.IFNA(VLOOKUP($A6&amp;AG$2,音调占用计算表!$Z$2:$AA$507,2,FALSE),"")</f>
        <v/>
      </c>
      <c r="AH6" s="31">
        <f ca="1">_xlfn.IFNA(VLOOKUP($A6&amp;AH$2,音调占用计算表!$Z$2:$AA$507,2,FALSE),"")</f>
        <v>3</v>
      </c>
      <c r="AI6" s="29" t="str">
        <f>_xlfn.IFNA(VLOOKUP($A6&amp;AI$2,音调占用计算表!$Z$2:$AA$507,2,FALSE),"")</f>
        <v/>
      </c>
      <c r="AJ6" s="35">
        <f ca="1">_xlfn.IFNA(VLOOKUP($A6&amp;AJ$2,音调占用计算表!$Z$2:$AA$507,2,FALSE),"")</f>
        <v>1</v>
      </c>
    </row>
    <row r="7" spans="1:36">
      <c r="A7" s="33" t="s">
        <v>4</v>
      </c>
      <c r="B7" s="26" t="str">
        <f>_xlfn.IFNA(VLOOKUP($A7&amp;B$2,音调占用计算表!$Z$2:$AA$507,2,FALSE),"")</f>
        <v/>
      </c>
      <c r="C7" s="26" t="str">
        <f>_xlfn.IFNA(VLOOKUP($A7&amp;C$2,音调占用计算表!$Z$2:$AA$507,2,FALSE),"")</f>
        <v/>
      </c>
      <c r="D7" s="25">
        <f ca="1">_xlfn.IFNA(VLOOKUP($A7&amp;D$2,音调占用计算表!$Z$2:$AA$507,2,FALSE),"")</f>
        <v>24</v>
      </c>
      <c r="E7" s="26" t="str">
        <f>_xlfn.IFNA(VLOOKUP($A7&amp;E$2,音调占用计算表!$Z$2:$AA$507,2,FALSE),"")</f>
        <v/>
      </c>
      <c r="F7" s="26" t="str">
        <f>_xlfn.IFNA(VLOOKUP($A7&amp;F$2,音调占用计算表!$Z$2:$AA$507,2,FALSE),"")</f>
        <v/>
      </c>
      <c r="G7" s="26" t="str">
        <f>_xlfn.IFNA(VLOOKUP($A7&amp;G$2,音调占用计算表!$Z$2:$AA$507,2,FALSE),"")</f>
        <v/>
      </c>
      <c r="H7" s="26" t="str">
        <f>_xlfn.IFNA(VLOOKUP($A7&amp;H$2,音调占用计算表!$Z$2:$AA$507,2,FALSE),"")</f>
        <v/>
      </c>
      <c r="I7" s="26" t="str">
        <f>_xlfn.IFNA(VLOOKUP($A7&amp;I$2,音调占用计算表!$Z$2:$AA$507,2,FALSE),"")</f>
        <v/>
      </c>
      <c r="J7" s="25">
        <f ca="1">_xlfn.IFNA(VLOOKUP($A7&amp;J$2,音调占用计算表!$Z$2:$AA$507,2,FALSE),"")</f>
        <v>14</v>
      </c>
      <c r="K7" s="26" t="str">
        <f>_xlfn.IFNA(VLOOKUP($A7&amp;K$2,音调占用计算表!$Z$2:$AA$507,2,FALSE),"")</f>
        <v/>
      </c>
      <c r="L7" s="26" t="str">
        <f>_xlfn.IFNA(VLOOKUP($A7&amp;L$2,音调占用计算表!$Z$2:$AA$507,2,FALSE),"")</f>
        <v/>
      </c>
      <c r="M7" s="26" t="str">
        <f>_xlfn.IFNA(VLOOKUP($A7&amp;M$2,音调占用计算表!$Z$2:$AA$507,2,FALSE),"")</f>
        <v/>
      </c>
      <c r="N7" s="26" t="str">
        <f>_xlfn.IFNA(VLOOKUP($A7&amp;N$2,音调占用计算表!$Z$2:$AA$507,2,FALSE),"")</f>
        <v/>
      </c>
      <c r="O7" s="26" t="str">
        <f>_xlfn.IFNA(VLOOKUP($A7&amp;O$2,音调占用计算表!$Z$2:$AA$507,2,FALSE),"")</f>
        <v/>
      </c>
      <c r="P7" s="26" t="str">
        <f>_xlfn.IFNA(VLOOKUP($A7&amp;P$2,音调占用计算表!$Z$2:$AA$507,2,FALSE),"")</f>
        <v/>
      </c>
      <c r="Q7" s="26" t="str">
        <f>_xlfn.IFNA(VLOOKUP($A7&amp;Q$2,音调占用计算表!$Z$2:$AA$507,2,FALSE),"")</f>
        <v/>
      </c>
      <c r="R7" s="27">
        <f ca="1">_xlfn.IFNA(VLOOKUP($A7&amp;R$2,音调占用计算表!$Z$2:$AA$507,2,FALSE),"")</f>
        <v>234</v>
      </c>
      <c r="S7" s="26" t="str">
        <f>_xlfn.IFNA(VLOOKUP($A7&amp;S$2,音调占用计算表!$Z$2:$AA$507,2,FALSE),"")</f>
        <v/>
      </c>
      <c r="T7" s="25">
        <f ca="1">_xlfn.IFNA(VLOOKUP($A7&amp;T$2,音调占用计算表!$Z$2:$AA$507,2,FALSE),"")</f>
        <v>14</v>
      </c>
      <c r="U7" s="26" t="str">
        <f>_xlfn.IFNA(VLOOKUP($A7&amp;U$2,音调占用计算表!$Z$2:$AA$507,2,FALSE),"")</f>
        <v/>
      </c>
      <c r="V7" s="26" t="str">
        <f>_xlfn.IFNA(VLOOKUP($A7&amp;V$2,音调占用计算表!$Z$2:$AA$507,2,FALSE),"")</f>
        <v/>
      </c>
      <c r="W7" s="26" t="str">
        <f>_xlfn.IFNA(VLOOKUP($A7&amp;W$2,音调占用计算表!$Z$2:$AA$507,2,FALSE),"")</f>
        <v/>
      </c>
      <c r="X7" s="26" t="str">
        <f>_xlfn.IFNA(VLOOKUP($A7&amp;X$2,音调占用计算表!$Z$2:$AA$507,2,FALSE),"")</f>
        <v/>
      </c>
      <c r="Y7" s="29" t="str">
        <f>_xlfn.IFNA(VLOOKUP($A7&amp;Y$2,音调占用计算表!$Z$2:$AA$507,2,FALSE),"")</f>
        <v/>
      </c>
      <c r="Z7" s="26" t="str">
        <f>_xlfn.IFNA(VLOOKUP($A7&amp;Z$2,音调占用计算表!$Z$2:$AA$507,2,FALSE),"")</f>
        <v/>
      </c>
      <c r="AA7" s="26" t="str">
        <f>_xlfn.IFNA(VLOOKUP($A7&amp;AA$2,音调占用计算表!$Z$2:$AA$507,2,FALSE),"")</f>
        <v/>
      </c>
      <c r="AB7" s="26" t="str">
        <f>_xlfn.IFNA(VLOOKUP($A7&amp;AB$2,音调占用计算表!$Z$2:$AA$507,2,FALSE),"")</f>
        <v/>
      </c>
      <c r="AC7" s="26" t="str">
        <f>_xlfn.IFNA(VLOOKUP($A7&amp;AC$2,音调占用计算表!$Z$2:$AA$507,2,FALSE),"")</f>
        <v/>
      </c>
      <c r="AD7" s="26" t="str">
        <f>_xlfn.IFNA(VLOOKUP($A7&amp;AD$2,音调占用计算表!$Z$2:$AA$507,2,FALSE),"")</f>
        <v/>
      </c>
      <c r="AE7" s="26" t="str">
        <f>_xlfn.IFNA(VLOOKUP($A7&amp;AE$2,音调占用计算表!$Z$2:$AA$507,2,FALSE),"")</f>
        <v/>
      </c>
      <c r="AF7" s="26" t="str">
        <f>_xlfn.IFNA(VLOOKUP($A7&amp;AF$2,音调占用计算表!$Z$2:$AA$507,2,FALSE),"")</f>
        <v/>
      </c>
      <c r="AG7" s="26" t="str">
        <f>_xlfn.IFNA(VLOOKUP($A7&amp;AG$2,音调占用计算表!$Z$2:$AA$507,2,FALSE),"")</f>
        <v/>
      </c>
      <c r="AH7" s="26" t="str">
        <f>_xlfn.IFNA(VLOOKUP($A7&amp;AH$2,音调占用计算表!$Z$2:$AA$507,2,FALSE),"")</f>
        <v/>
      </c>
      <c r="AI7" s="26" t="str">
        <f>_xlfn.IFNA(VLOOKUP($A7&amp;AI$2,音调占用计算表!$Z$2:$AA$507,2,FALSE),"")</f>
        <v/>
      </c>
      <c r="AJ7" s="34" t="str">
        <f>_xlfn.IFNA(VLOOKUP($A7&amp;AJ$2,音调占用计算表!$Z$2:$AA$507,2,FALSE),"")</f>
        <v/>
      </c>
    </row>
    <row r="8" spans="1:36">
      <c r="A8" s="33" t="s">
        <v>5</v>
      </c>
      <c r="B8" s="25">
        <f ca="1">_xlfn.IFNA(VLOOKUP($A8&amp;B$2,音调占用计算表!$Z$2:$AA$507,2,FALSE),"")</f>
        <v>14</v>
      </c>
      <c r="C8" s="25">
        <f ca="1">_xlfn.IFNA(VLOOKUP($A8&amp;C$2,音调占用计算表!$Z$2:$AA$507,2,FALSE),"")</f>
        <v>24</v>
      </c>
      <c r="D8" s="26" t="str">
        <f>_xlfn.IFNA(VLOOKUP($A8&amp;D$2,音调占用计算表!$Z$2:$AA$507,2,FALSE),"")</f>
        <v/>
      </c>
      <c r="E8" s="26" t="str">
        <f>_xlfn.IFNA(VLOOKUP($A8&amp;E$2,音调占用计算表!$Z$2:$AA$507,2,FALSE),"")</f>
        <v/>
      </c>
      <c r="F8" s="25">
        <f ca="1">_xlfn.IFNA(VLOOKUP($A8&amp;F$2,音调占用计算表!$Z$2:$AA$507,2,FALSE),"")</f>
        <v>24</v>
      </c>
      <c r="G8" s="26" t="str">
        <f>_xlfn.IFNA(VLOOKUP($A8&amp;G$2,音调占用计算表!$Z$2:$AA$507,2,FALSE),"")</f>
        <v/>
      </c>
      <c r="H8" s="26" t="str">
        <f>_xlfn.IFNA(VLOOKUP($A8&amp;H$2,音调占用计算表!$Z$2:$AA$507,2,FALSE),"")</f>
        <v/>
      </c>
      <c r="I8" s="25">
        <f ca="1">_xlfn.IFNA(VLOOKUP($A8&amp;I$2,音调占用计算表!$Z$2:$AA$507,2,FALSE),"")</f>
        <v>1</v>
      </c>
      <c r="J8" s="27">
        <f ca="1">_xlfn.IFNA(VLOOKUP($A8&amp;J$2,音调占用计算表!$Z$2:$AA$507,2,FALSE),"")</f>
        <v>124</v>
      </c>
      <c r="K8" s="26" t="str">
        <f>_xlfn.IFNA(VLOOKUP($A8&amp;K$2,音调占用计算表!$Z$2:$AA$507,2,FALSE),"")</f>
        <v/>
      </c>
      <c r="L8" s="25">
        <f ca="1">_xlfn.IFNA(VLOOKUP($A8&amp;L$2,音调占用计算表!$Z$2:$AA$507,2,FALSE),"")</f>
        <v>4</v>
      </c>
      <c r="M8" s="25">
        <f ca="1">_xlfn.IFNA(VLOOKUP($A8&amp;M$2,音调占用计算表!$Z$2:$AA$507,2,FALSE),"")</f>
        <v>4</v>
      </c>
      <c r="N8" s="26" t="str">
        <f>_xlfn.IFNA(VLOOKUP($A8&amp;N$2,音调占用计算表!$Z$2:$AA$507,2,FALSE),"")</f>
        <v/>
      </c>
      <c r="O8" s="26" t="str">
        <f>_xlfn.IFNA(VLOOKUP($A8&amp;O$2,音调占用计算表!$Z$2:$AA$507,2,FALSE),"")</f>
        <v/>
      </c>
      <c r="P8" s="26" t="str">
        <f>_xlfn.IFNA(VLOOKUP($A8&amp;P$2,音调占用计算表!$Z$2:$AA$507,2,FALSE),"")</f>
        <v/>
      </c>
      <c r="Q8" s="26" t="str">
        <f>_xlfn.IFNA(VLOOKUP($A8&amp;Q$2,音调占用计算表!$Z$2:$AA$507,2,FALSE),"")</f>
        <v/>
      </c>
      <c r="R8" s="26" t="str">
        <f>_xlfn.IFNA(VLOOKUP($A8&amp;R$2,音调占用计算表!$Z$2:$AA$507,2,FALSE),"")</f>
        <v/>
      </c>
      <c r="S8" s="27">
        <f ca="1">_xlfn.IFNA(VLOOKUP($A8&amp;S$2,音调占用计算表!$Z$2:$AA$507,2,FALSE),"")</f>
        <v>134</v>
      </c>
      <c r="T8" s="27">
        <f ca="1">_xlfn.IFNA(VLOOKUP($A8&amp;T$2,音调占用计算表!$Z$2:$AA$507,2,FALSE),"")</f>
        <v>123</v>
      </c>
      <c r="U8" s="26" t="str">
        <f>_xlfn.IFNA(VLOOKUP($A8&amp;U$2,音调占用计算表!$Z$2:$AA$507,2,FALSE),"")</f>
        <v/>
      </c>
      <c r="V8" s="26" t="str">
        <f>_xlfn.IFNA(VLOOKUP($A8&amp;V$2,音调占用计算表!$Z$2:$AA$507,2,FALSE),"")</f>
        <v/>
      </c>
      <c r="W8" s="26" t="str">
        <f>_xlfn.IFNA(VLOOKUP($A8&amp;W$2,音调占用计算表!$Z$2:$AA$507,2,FALSE),"")</f>
        <v/>
      </c>
      <c r="X8" s="25">
        <f ca="1">_xlfn.IFNA(VLOOKUP($A8&amp;X$2,音调占用计算表!$Z$2:$AA$507,2,FALSE),"")</f>
        <v>14</v>
      </c>
      <c r="Y8" s="27">
        <f ca="1">_xlfn.IFNA(VLOOKUP($A8&amp;Y$2,音调占用计算表!$Z$2:$AA$507,2,FALSE),"")</f>
        <v>124</v>
      </c>
      <c r="Z8" s="25">
        <f ca="1">_xlfn.IFNA(VLOOKUP($A8&amp;Z$2,音调占用计算表!$Z$2:$AA$507,2,FALSE),"")</f>
        <v>4</v>
      </c>
      <c r="AA8" s="26" t="str">
        <f>_xlfn.IFNA(VLOOKUP($A8&amp;AA$2,音调占用计算表!$Z$2:$AA$507,2,FALSE),"")</f>
        <v/>
      </c>
      <c r="AB8" s="29" t="str">
        <f>_xlfn.IFNA(VLOOKUP($A8&amp;AB$2,音调占用计算表!$Z$2:$AA$507,2,FALSE),"")</f>
        <v/>
      </c>
      <c r="AC8" s="26" t="str">
        <f>_xlfn.IFNA(VLOOKUP($A8&amp;AC$2,音调占用计算表!$Z$2:$AA$507,2,FALSE),"")</f>
        <v/>
      </c>
      <c r="AD8" s="26" t="str">
        <f>_xlfn.IFNA(VLOOKUP($A8&amp;AD$2,音调占用计算表!$Z$2:$AA$507,2,FALSE),"")</f>
        <v/>
      </c>
      <c r="AE8" s="26" t="str">
        <f>_xlfn.IFNA(VLOOKUP($A8&amp;AE$2,音调占用计算表!$Z$2:$AA$507,2,FALSE),"")</f>
        <v/>
      </c>
      <c r="AF8" s="26" t="str">
        <f>_xlfn.IFNA(VLOOKUP($A8&amp;AF$2,音调占用计算表!$Z$2:$AA$507,2,FALSE),"")</f>
        <v/>
      </c>
      <c r="AG8" s="26" t="str">
        <f>_xlfn.IFNA(VLOOKUP($A8&amp;AG$2,音调占用计算表!$Z$2:$AA$507,2,FALSE),"")</f>
        <v/>
      </c>
      <c r="AH8" s="26" t="str">
        <f>_xlfn.IFNA(VLOOKUP($A8&amp;AH$2,音调占用计算表!$Z$2:$AA$507,2,FALSE),"")</f>
        <v/>
      </c>
      <c r="AI8" s="26" t="str">
        <f>_xlfn.IFNA(VLOOKUP($A8&amp;AI$2,音调占用计算表!$Z$2:$AA$507,2,FALSE),"")</f>
        <v/>
      </c>
      <c r="AJ8" s="34" t="str">
        <f>_xlfn.IFNA(VLOOKUP($A8&amp;AJ$2,音调占用计算表!$Z$2:$AA$507,2,FALSE),"")</f>
        <v/>
      </c>
    </row>
    <row r="9" spans="1:36">
      <c r="A9" s="33" t="s">
        <v>6</v>
      </c>
      <c r="B9" s="25">
        <f ca="1">_xlfn.IFNA(VLOOKUP($A9&amp;B$2,音调占用计算表!$Z$2:$AA$507,2,FALSE),"")</f>
        <v>1</v>
      </c>
      <c r="C9" s="26" t="str">
        <f>_xlfn.IFNA(VLOOKUP($A9&amp;C$2,音调占用计算表!$Z$2:$AA$507,2,FALSE),"")</f>
        <v/>
      </c>
      <c r="D9" s="32">
        <f ca="1">_xlfn.IFNA(VLOOKUP($A9&amp;D$2,音调占用计算表!$Z$2:$AA$507,2,FALSE),"")</f>
        <v>12</v>
      </c>
      <c r="E9" s="26" t="str">
        <f>_xlfn.IFNA(VLOOKUP($A9&amp;E$2,音调占用计算表!$Z$2:$AA$507,2,FALSE),"")</f>
        <v/>
      </c>
      <c r="F9" s="31">
        <f ca="1">_xlfn.IFNA(VLOOKUP($A9&amp;F$2,音调占用计算表!$Z$2:$AA$507,2,FALSE),"")</f>
        <v>3</v>
      </c>
      <c r="G9" s="26" t="str">
        <f>_xlfn.IFNA(VLOOKUP($A9&amp;G$2,音调占用计算表!$Z$2:$AA$507,2,FALSE),"")</f>
        <v/>
      </c>
      <c r="H9" s="25">
        <f ca="1">_xlfn.IFNA(VLOOKUP($A9&amp;H$2,音调占用计算表!$Z$2:$AA$507,2,FALSE),"")</f>
        <v>4</v>
      </c>
      <c r="I9" s="25">
        <f ca="1">_xlfn.IFNA(VLOOKUP($A9&amp;I$2,音调占用计算表!$Z$2:$AA$507,2,FALSE),"")</f>
        <v>4</v>
      </c>
      <c r="J9" s="30" t="str">
        <f>_xlfn.IFNA(VLOOKUP($A9&amp;J$2,音调占用计算表!$Z$2:$AA$507,2,FALSE),"")</f>
        <v/>
      </c>
      <c r="K9" s="25">
        <f ca="1">_xlfn.IFNA(VLOOKUP($A9&amp;K$2,音调占用计算表!$Z$2:$AA$507,2,FALSE),"")</f>
        <v>14</v>
      </c>
      <c r="L9" s="25">
        <f ca="1">_xlfn.IFNA(VLOOKUP($A9&amp;L$2,音调占用计算表!$Z$2:$AA$507,2,FALSE),"")</f>
        <v>1</v>
      </c>
      <c r="M9" s="31">
        <f ca="1">_xlfn.IFNA(VLOOKUP($A9&amp;M$2,音调占用计算表!$Z$2:$AA$507,2,FALSE),"")</f>
        <v>13</v>
      </c>
      <c r="N9" s="26" t="str">
        <f>_xlfn.IFNA(VLOOKUP($A9&amp;N$2,音调占用计算表!$Z$2:$AA$507,2,FALSE),"")</f>
        <v/>
      </c>
      <c r="O9" s="26" t="str">
        <f>_xlfn.IFNA(VLOOKUP($A9&amp;O$2,音调占用计算表!$Z$2:$AA$507,2,FALSE),"")</f>
        <v/>
      </c>
      <c r="P9" s="26" t="str">
        <f>_xlfn.IFNA(VLOOKUP($A9&amp;P$2,音调占用计算表!$Z$2:$AA$507,2,FALSE),"")</f>
        <v/>
      </c>
      <c r="Q9" s="26" t="str">
        <f>_xlfn.IFNA(VLOOKUP($A9&amp;Q$2,音调占用计算表!$Z$2:$AA$507,2,FALSE),"")</f>
        <v/>
      </c>
      <c r="R9" s="26" t="str">
        <f>_xlfn.IFNA(VLOOKUP($A9&amp;R$2,音调占用计算表!$Z$2:$AA$507,2,FALSE),"")</f>
        <v/>
      </c>
      <c r="S9" s="25">
        <f ca="1">_xlfn.IFNA(VLOOKUP($A9&amp;S$2,音调占用计算表!$Z$2:$AA$507,2,FALSE),"")</f>
        <v>4</v>
      </c>
      <c r="T9" s="25">
        <f ca="1">_xlfn.IFNA(VLOOKUP($A9&amp;T$2,音调占用计算表!$Z$2:$AA$507,2,FALSE),"")</f>
        <v>1</v>
      </c>
      <c r="U9" s="29" t="str">
        <f>_xlfn.IFNA(VLOOKUP($A9&amp;U$2,音调占用计算表!$Z$2:$AA$507,2,FALSE),"")</f>
        <v/>
      </c>
      <c r="V9" s="31">
        <f ca="1">_xlfn.IFNA(VLOOKUP($A9&amp;V$2,音调占用计算表!$Z$2:$AA$507,2,FALSE),"")</f>
        <v>3</v>
      </c>
      <c r="W9" s="26" t="str">
        <f>_xlfn.IFNA(VLOOKUP($A9&amp;W$2,音调占用计算表!$Z$2:$AA$507,2,FALSE),"")</f>
        <v/>
      </c>
      <c r="X9" s="25">
        <f ca="1">_xlfn.IFNA(VLOOKUP($A9&amp;X$2,音调占用计算表!$Z$2:$AA$507,2,FALSE),"")</f>
        <v>1</v>
      </c>
      <c r="Y9" s="25">
        <f ca="1">_xlfn.IFNA(VLOOKUP($A9&amp;Y$2,音调占用计算表!$Z$2:$AA$507,2,FALSE),"")</f>
        <v>1</v>
      </c>
      <c r="Z9" s="26" t="str">
        <f>_xlfn.IFNA(VLOOKUP($A9&amp;Z$2,音调占用计算表!$Z$2:$AA$507,2,FALSE),"")</f>
        <v/>
      </c>
      <c r="AA9" s="25">
        <f ca="1">_xlfn.IFNA(VLOOKUP($A9&amp;AA$2,音调占用计算表!$Z$2:$AA$507,2,FALSE),"")</f>
        <v>1</v>
      </c>
      <c r="AB9" s="26" t="str">
        <f>_xlfn.IFNA(VLOOKUP($A9&amp;AB$2,音调占用计算表!$Z$2:$AA$507,2,FALSE),"")</f>
        <v/>
      </c>
      <c r="AC9" s="29" t="str">
        <f>_xlfn.IFNA(VLOOKUP($A9&amp;AC$2,音调占用计算表!$Z$2:$AA$507,2,FALSE),"")</f>
        <v/>
      </c>
      <c r="AD9" s="26" t="str">
        <f>_xlfn.IFNA(VLOOKUP($A9&amp;AD$2,音调占用计算表!$Z$2:$AA$507,2,FALSE),"")</f>
        <v/>
      </c>
      <c r="AE9" s="26" t="str">
        <f>_xlfn.IFNA(VLOOKUP($A9&amp;AE$2,音调占用计算表!$Z$2:$AA$507,2,FALSE),"")</f>
        <v/>
      </c>
      <c r="AF9" s="26" t="str">
        <f>_xlfn.IFNA(VLOOKUP($A9&amp;AF$2,音调占用计算表!$Z$2:$AA$507,2,FALSE),"")</f>
        <v/>
      </c>
      <c r="AG9" s="25">
        <f ca="1">_xlfn.IFNA(VLOOKUP($A9&amp;AG$2,音调占用计算表!$Z$2:$AA$507,2,FALSE),"")</f>
        <v>14</v>
      </c>
      <c r="AH9" s="25">
        <f ca="1">_xlfn.IFNA(VLOOKUP($A9&amp;AH$2,音调占用计算表!$Z$2:$AA$507,2,FALSE),"")</f>
        <v>14</v>
      </c>
      <c r="AI9" s="31">
        <f ca="1">_xlfn.IFNA(VLOOKUP($A9&amp;AI$2,音调占用计算表!$Z$2:$AA$507,2,FALSE),"")</f>
        <v>1</v>
      </c>
      <c r="AJ9" s="36">
        <f ca="1">_xlfn.IFNA(VLOOKUP($A9&amp;AJ$2,音调占用计算表!$Z$2:$AA$507,2,FALSE),"")</f>
        <v>12</v>
      </c>
    </row>
    <row r="10" spans="1:36">
      <c r="A10" s="33" t="s">
        <v>7</v>
      </c>
      <c r="B10" s="32">
        <f ca="1">_xlfn.IFNA(VLOOKUP($A10&amp;B$2,音调占用计算表!$Z$2:$AA$507,2,FALSE),"")</f>
        <v>12</v>
      </c>
      <c r="C10" s="26" t="str">
        <f>_xlfn.IFNA(VLOOKUP($A10&amp;C$2,音调占用计算表!$Z$2:$AA$507,2,FALSE),"")</f>
        <v/>
      </c>
      <c r="D10" s="25">
        <f ca="1">_xlfn.IFNA(VLOOKUP($A10&amp;D$2,音调占用计算表!$Z$2:$AA$507,2,FALSE),"")</f>
        <v>2</v>
      </c>
      <c r="E10" s="26" t="str">
        <f>_xlfn.IFNA(VLOOKUP($A10&amp;E$2,音调占用计算表!$Z$2:$AA$507,2,FALSE),"")</f>
        <v/>
      </c>
      <c r="F10" s="25">
        <f ca="1">_xlfn.IFNA(VLOOKUP($A10&amp;F$2,音调占用计算表!$Z$2:$AA$507,2,FALSE),"")</f>
        <v>24</v>
      </c>
      <c r="G10" s="26" t="str">
        <f>_xlfn.IFNA(VLOOKUP($A10&amp;G$2,音调占用计算表!$Z$2:$AA$507,2,FALSE),"")</f>
        <v/>
      </c>
      <c r="H10" s="25">
        <f ca="1">_xlfn.IFNA(VLOOKUP($A10&amp;H$2,音调占用计算表!$Z$2:$AA$507,2,FALSE),"")</f>
        <v>2</v>
      </c>
      <c r="I10" s="31">
        <f ca="1">_xlfn.IFNA(VLOOKUP($A10&amp;I$2,音调占用计算表!$Z$2:$AA$507,2,FALSE),"")</f>
        <v>3</v>
      </c>
      <c r="J10" s="25">
        <f ca="1">_xlfn.IFNA(VLOOKUP($A10&amp;J$2,音调占用计算表!$Z$2:$AA$507,2,FALSE),"")</f>
        <v>1</v>
      </c>
      <c r="K10" s="25">
        <f ca="1">_xlfn.IFNA(VLOOKUP($A10&amp;K$2,音调占用计算表!$Z$2:$AA$507,2,FALSE),"")</f>
        <v>1</v>
      </c>
      <c r="L10" s="25">
        <f ca="1">_xlfn.IFNA(VLOOKUP($A10&amp;L$2,音调占用计算表!$Z$2:$AA$507,2,FALSE),"")</f>
        <v>4</v>
      </c>
      <c r="M10" s="25">
        <f ca="1">_xlfn.IFNA(VLOOKUP($A10&amp;M$2,音调占用计算表!$Z$2:$AA$507,2,FALSE),"")</f>
        <v>24</v>
      </c>
      <c r="N10" s="29" t="str">
        <f>_xlfn.IFNA(VLOOKUP($A10&amp;N$2,音调占用计算表!$Z$2:$AA$507,2,FALSE),"")</f>
        <v/>
      </c>
      <c r="O10" s="26" t="str">
        <f>_xlfn.IFNA(VLOOKUP($A10&amp;O$2,音调占用计算表!$Z$2:$AA$507,2,FALSE),"")</f>
        <v/>
      </c>
      <c r="P10" s="26" t="str">
        <f>_xlfn.IFNA(VLOOKUP($A10&amp;P$2,音调占用计算表!$Z$2:$AA$507,2,FALSE),"")</f>
        <v/>
      </c>
      <c r="Q10" s="26" t="str">
        <f>_xlfn.IFNA(VLOOKUP($A10&amp;Q$2,音调占用计算表!$Z$2:$AA$507,2,FALSE),"")</f>
        <v/>
      </c>
      <c r="R10" s="26" t="str">
        <f>_xlfn.IFNA(VLOOKUP($A10&amp;R$2,音调占用计算表!$Z$2:$AA$507,2,FALSE),"")</f>
        <v/>
      </c>
      <c r="S10" s="25">
        <f ca="1">_xlfn.IFNA(VLOOKUP($A10&amp;S$2,音调占用计算表!$Z$2:$AA$507,2,FALSE),"")</f>
        <v>14</v>
      </c>
      <c r="T10" s="30" t="str">
        <f>_xlfn.IFNA(VLOOKUP($A10&amp;T$2,音调占用计算表!$Z$2:$AA$507,2,FALSE),"")</f>
        <v/>
      </c>
      <c r="U10" s="26" t="str">
        <f>_xlfn.IFNA(VLOOKUP($A10&amp;U$2,音调占用计算表!$Z$2:$AA$507,2,FALSE),"")</f>
        <v/>
      </c>
      <c r="V10" s="25">
        <f ca="1">_xlfn.IFNA(VLOOKUP($A10&amp;V$2,音调占用计算表!$Z$2:$AA$507,2,FALSE),"")</f>
        <v>24</v>
      </c>
      <c r="W10" s="26" t="str">
        <f>_xlfn.IFNA(VLOOKUP($A10&amp;W$2,音调占用计算表!$Z$2:$AA$507,2,FALSE),"")</f>
        <v/>
      </c>
      <c r="X10" s="25">
        <f ca="1">_xlfn.IFNA(VLOOKUP($A10&amp;X$2,音调占用计算表!$Z$2:$AA$507,2,FALSE),"")</f>
        <v>2</v>
      </c>
      <c r="Y10" s="30" t="str">
        <f>_xlfn.IFNA(VLOOKUP($A10&amp;Y$2,音调占用计算表!$Z$2:$AA$507,2,FALSE),"")</f>
        <v/>
      </c>
      <c r="Z10" s="26" t="str">
        <f>_xlfn.IFNA(VLOOKUP($A10&amp;Z$2,音调占用计算表!$Z$2:$AA$507,2,FALSE),"")</f>
        <v/>
      </c>
      <c r="AA10" s="25">
        <f ca="1">_xlfn.IFNA(VLOOKUP($A10&amp;AA$2,音调占用计算表!$Z$2:$AA$507,2,FALSE),"")</f>
        <v>2</v>
      </c>
      <c r="AB10" s="29" t="str">
        <f>_xlfn.IFNA(VLOOKUP($A10&amp;AB$2,音调占用计算表!$Z$2:$AA$507,2,FALSE),"")</f>
        <v/>
      </c>
      <c r="AC10" s="26" t="str">
        <f>_xlfn.IFNA(VLOOKUP($A10&amp;AC$2,音调占用计算表!$Z$2:$AA$507,2,FALSE),"")</f>
        <v/>
      </c>
      <c r="AD10" s="26" t="str">
        <f>_xlfn.IFNA(VLOOKUP($A10&amp;AD$2,音调占用计算表!$Z$2:$AA$507,2,FALSE),"")</f>
        <v/>
      </c>
      <c r="AE10" s="26" t="str">
        <f>_xlfn.IFNA(VLOOKUP($A10&amp;AE$2,音调占用计算表!$Z$2:$AA$507,2,FALSE),"")</f>
        <v/>
      </c>
      <c r="AF10" s="26" t="str">
        <f>_xlfn.IFNA(VLOOKUP($A10&amp;AF$2,音调占用计算表!$Z$2:$AA$507,2,FALSE),"")</f>
        <v/>
      </c>
      <c r="AG10" s="25">
        <f ca="1">_xlfn.IFNA(VLOOKUP($A10&amp;AG$2,音调占用计算表!$Z$2:$AA$507,2,FALSE),"")</f>
        <v>14</v>
      </c>
      <c r="AH10" s="25">
        <f ca="1">_xlfn.IFNA(VLOOKUP($A10&amp;AH$2,音调占用计算表!$Z$2:$AA$507,2,FALSE),"")</f>
        <v>4</v>
      </c>
      <c r="AI10" s="25">
        <f ca="1">_xlfn.IFNA(VLOOKUP($A10&amp;AI$2,音调占用计算表!$Z$2:$AA$507,2,FALSE),"")</f>
        <v>2</v>
      </c>
      <c r="AJ10" s="37">
        <f ca="1">_xlfn.IFNA(VLOOKUP($A10&amp;AJ$2,音调占用计算表!$Z$2:$AA$507,2,FALSE),"")</f>
        <v>3</v>
      </c>
    </row>
    <row r="11" spans="1:36">
      <c r="A11" s="33" t="s">
        <v>8</v>
      </c>
      <c r="B11" s="26" t="str">
        <f>_xlfn.IFNA(VLOOKUP($A11&amp;B$2,音调占用计算表!$Z$2:$AA$507,2,FALSE),"")</f>
        <v/>
      </c>
      <c r="C11" s="26" t="str">
        <f>_xlfn.IFNA(VLOOKUP($A11&amp;C$2,音调占用计算表!$Z$2:$AA$507,2,FALSE),"")</f>
        <v/>
      </c>
      <c r="D11" s="26" t="str">
        <f>_xlfn.IFNA(VLOOKUP($A11&amp;D$2,音调占用计算表!$Z$2:$AA$507,2,FALSE),"")</f>
        <v/>
      </c>
      <c r="E11" s="32">
        <f ca="1">_xlfn.IFNA(VLOOKUP($A11&amp;E$2,音调占用计算表!$Z$2:$AA$507,2,FALSE),"")</f>
        <v>12</v>
      </c>
      <c r="F11" s="25">
        <f ca="1">_xlfn.IFNA(VLOOKUP($A11&amp;F$2,音调占用计算表!$Z$2:$AA$507,2,FALSE),"")</f>
        <v>24</v>
      </c>
      <c r="G11" s="26" t="str">
        <f>_xlfn.IFNA(VLOOKUP($A11&amp;G$2,音调占用计算表!$Z$2:$AA$507,2,FALSE),"")</f>
        <v/>
      </c>
      <c r="H11" s="26" t="str">
        <f>_xlfn.IFNA(VLOOKUP($A11&amp;H$2,音调占用计算表!$Z$2:$AA$507,2,FALSE),"")</f>
        <v/>
      </c>
      <c r="I11" s="26" t="str">
        <f>_xlfn.IFNA(VLOOKUP($A11&amp;I$2,音调占用计算表!$Z$2:$AA$507,2,FALSE),"")</f>
        <v/>
      </c>
      <c r="J11" s="25">
        <f ca="1">_xlfn.IFNA(VLOOKUP($A11&amp;J$2,音调占用计算表!$Z$2:$AA$507,2,FALSE),"")</f>
        <v>14</v>
      </c>
      <c r="K11" s="26" t="str">
        <f>_xlfn.IFNA(VLOOKUP($A11&amp;K$2,音调占用计算表!$Z$2:$AA$507,2,FALSE),"")</f>
        <v/>
      </c>
      <c r="L11" s="26" t="str">
        <f>_xlfn.IFNA(VLOOKUP($A11&amp;L$2,音调占用计算表!$Z$2:$AA$507,2,FALSE),"")</f>
        <v/>
      </c>
      <c r="M11" s="26" t="str">
        <f>_xlfn.IFNA(VLOOKUP($A11&amp;M$2,音调占用计算表!$Z$2:$AA$507,2,FALSE),"")</f>
        <v/>
      </c>
      <c r="N11" s="25">
        <f ca="1">_xlfn.IFNA(VLOOKUP($A11&amp;N$2,音调占用计算表!$Z$2:$AA$507,2,FALSE),"")</f>
        <v>4</v>
      </c>
      <c r="O11" s="28">
        <f ca="1">_xlfn.IFNA(VLOOKUP($A11&amp;O$2,音调占用计算表!$Z$2:$AA$507,2,FALSE),"")</f>
        <v>34</v>
      </c>
      <c r="P11" s="25">
        <f ca="1">_xlfn.IFNA(VLOOKUP($A11&amp;P$2,音调占用计算表!$Z$2:$AA$507,2,FALSE),"")</f>
        <v>2</v>
      </c>
      <c r="Q11" s="26" t="str">
        <f>_xlfn.IFNA(VLOOKUP($A11&amp;Q$2,音调占用计算表!$Z$2:$AA$507,2,FALSE),"")</f>
        <v/>
      </c>
      <c r="R11" s="29" t="str">
        <f>_xlfn.IFNA(VLOOKUP($A11&amp;R$2,音调占用计算表!$Z$2:$AA$507,2,FALSE),"")</f>
        <v/>
      </c>
      <c r="S11" s="26" t="str">
        <f>_xlfn.IFNA(VLOOKUP($A11&amp;S$2,音调占用计算表!$Z$2:$AA$507,2,FALSE),"")</f>
        <v/>
      </c>
      <c r="T11" s="26" t="str">
        <f>_xlfn.IFNA(VLOOKUP($A11&amp;T$2,音调占用计算表!$Z$2:$AA$507,2,FALSE),"")</f>
        <v/>
      </c>
      <c r="U11" s="31">
        <f ca="1">_xlfn.IFNA(VLOOKUP($A11&amp;U$2,音调占用计算表!$Z$2:$AA$507,2,FALSE),"")</f>
        <v>13</v>
      </c>
      <c r="V11" s="25">
        <f ca="1">_xlfn.IFNA(VLOOKUP($A11&amp;V$2,音调占用计算表!$Z$2:$AA$507,2,FALSE),"")</f>
        <v>1</v>
      </c>
      <c r="W11" s="26" t="str">
        <f>_xlfn.IFNA(VLOOKUP($A11&amp;W$2,音调占用计算表!$Z$2:$AA$507,2,FALSE),"")</f>
        <v/>
      </c>
      <c r="X11" s="26" t="str">
        <f>_xlfn.IFNA(VLOOKUP($A11&amp;X$2,音调占用计算表!$Z$2:$AA$507,2,FALSE),"")</f>
        <v/>
      </c>
      <c r="Y11" s="26" t="str">
        <f>_xlfn.IFNA(VLOOKUP($A11&amp;Y$2,音调占用计算表!$Z$2:$AA$507,2,FALSE),"")</f>
        <v/>
      </c>
      <c r="Z11" s="25">
        <f ca="1">_xlfn.IFNA(VLOOKUP($A11&amp;Z$2,音调占用计算表!$Z$2:$AA$507,2,FALSE),"")</f>
        <v>14</v>
      </c>
      <c r="AA11" s="26" t="str">
        <f>_xlfn.IFNA(VLOOKUP($A11&amp;AA$2,音调占用计算表!$Z$2:$AA$507,2,FALSE),"")</f>
        <v/>
      </c>
      <c r="AB11" s="25">
        <f ca="1">_xlfn.IFNA(VLOOKUP($A11&amp;AB$2,音调占用计算表!$Z$2:$AA$507,2,FALSE),"")</f>
        <v>1</v>
      </c>
      <c r="AC11" s="25">
        <f ca="1">_xlfn.IFNA(VLOOKUP($A11&amp;AC$2,音调占用计算表!$Z$2:$AA$507,2,FALSE),"")</f>
        <v>14</v>
      </c>
      <c r="AD11" s="25">
        <f ca="1">_xlfn.IFNA(VLOOKUP($A11&amp;AD$2,音调占用计算表!$Z$2:$AA$507,2,FALSE),"")</f>
        <v>14</v>
      </c>
      <c r="AE11" s="25">
        <f ca="1">_xlfn.IFNA(VLOOKUP($A11&amp;AE$2,音调占用计算表!$Z$2:$AA$507,2,FALSE),"")</f>
        <v>14</v>
      </c>
      <c r="AF11" s="30" t="str">
        <f>_xlfn.IFNA(VLOOKUP($A11&amp;AF$2,音调占用计算表!$Z$2:$AA$507,2,FALSE),"")</f>
        <v/>
      </c>
      <c r="AG11" s="26" t="str">
        <f>_xlfn.IFNA(VLOOKUP($A11&amp;AG$2,音调占用计算表!$Z$2:$AA$507,2,FALSE),"")</f>
        <v/>
      </c>
      <c r="AH11" s="31">
        <f ca="1">_xlfn.IFNA(VLOOKUP($A11&amp;AH$2,音调占用计算表!$Z$2:$AA$507,2,FALSE),"")</f>
        <v>3</v>
      </c>
      <c r="AI11" s="26" t="str">
        <f>_xlfn.IFNA(VLOOKUP($A11&amp;AI$2,音调占用计算表!$Z$2:$AA$507,2,FALSE),"")</f>
        <v/>
      </c>
      <c r="AJ11" s="34" t="str">
        <f>_xlfn.IFNA(VLOOKUP($A11&amp;AJ$2,音调占用计算表!$Z$2:$AA$507,2,FALSE),"")</f>
        <v/>
      </c>
    </row>
    <row r="12" spans="1:36">
      <c r="A12" s="33" t="s">
        <v>9</v>
      </c>
      <c r="B12" s="31">
        <f ca="1">_xlfn.IFNA(VLOOKUP($A12&amp;B$2,音调占用计算表!$Z$2:$AA$507,2,FALSE),"")</f>
        <v>3</v>
      </c>
      <c r="C12" s="26" t="str">
        <f>_xlfn.IFNA(VLOOKUP($A12&amp;C$2,音调占用计算表!$Z$2:$AA$507,2,FALSE),"")</f>
        <v/>
      </c>
      <c r="D12" s="25">
        <f ca="1">_xlfn.IFNA(VLOOKUP($A12&amp;D$2,音调占用计算表!$Z$2:$AA$507,2,FALSE),"")</f>
        <v>14</v>
      </c>
      <c r="E12" s="29" t="str">
        <f>_xlfn.IFNA(VLOOKUP($A12&amp;E$2,音调占用计算表!$Z$2:$AA$507,2,FALSE),"")</f>
        <v/>
      </c>
      <c r="F12" s="31">
        <f ca="1">_xlfn.IFNA(VLOOKUP($A12&amp;F$2,音调占用计算表!$Z$2:$AA$507,2,FALSE),"")</f>
        <v>13</v>
      </c>
      <c r="G12" s="26" t="str">
        <f>_xlfn.IFNA(VLOOKUP($A12&amp;G$2,音调占用计算表!$Z$2:$AA$507,2,FALSE),"")</f>
        <v/>
      </c>
      <c r="H12" s="25">
        <f ca="1">_xlfn.IFNA(VLOOKUP($A12&amp;H$2,音调占用计算表!$Z$2:$AA$507,2,FALSE),"")</f>
        <v>4</v>
      </c>
      <c r="I12" s="31">
        <f ca="1">_xlfn.IFNA(VLOOKUP($A12&amp;I$2,音调占用计算表!$Z$2:$AA$507,2,FALSE),"")</f>
        <v>13</v>
      </c>
      <c r="J12" s="25">
        <f ca="1">_xlfn.IFNA(VLOOKUP($A12&amp;J$2,音调占用计算表!$Z$2:$AA$507,2,FALSE),"")</f>
        <v>14</v>
      </c>
      <c r="K12" s="25">
        <f ca="1">_xlfn.IFNA(VLOOKUP($A12&amp;K$2,音调占用计算表!$Z$2:$AA$507,2,FALSE),"")</f>
        <v>2</v>
      </c>
      <c r="L12" s="28">
        <f ca="1">_xlfn.IFNA(VLOOKUP($A12&amp;L$2,音调占用计算表!$Z$2:$AA$507,2,FALSE),"")</f>
        <v>34</v>
      </c>
      <c r="M12" s="31">
        <f ca="1">_xlfn.IFNA(VLOOKUP($A12&amp;M$2,音调占用计算表!$Z$2:$AA$507,2,FALSE),"")</f>
        <v>3</v>
      </c>
      <c r="N12" s="25">
        <f ca="1">_xlfn.IFNA(VLOOKUP($A12&amp;N$2,音调占用计算表!$Z$2:$AA$507,2,FALSE),"")</f>
        <v>14</v>
      </c>
      <c r="O12" s="26" t="str">
        <f>_xlfn.IFNA(VLOOKUP($A12&amp;O$2,音调占用计算表!$Z$2:$AA$507,2,FALSE),"")</f>
        <v/>
      </c>
      <c r="P12" s="26" t="str">
        <f>_xlfn.IFNA(VLOOKUP($A12&amp;P$2,音调占用计算表!$Z$2:$AA$507,2,FALSE),"")</f>
        <v/>
      </c>
      <c r="Q12" s="26" t="str">
        <f>_xlfn.IFNA(VLOOKUP($A12&amp;Q$2,音调占用计算表!$Z$2:$AA$507,2,FALSE),"")</f>
        <v/>
      </c>
      <c r="R12" s="26" t="str">
        <f>_xlfn.IFNA(VLOOKUP($A12&amp;R$2,音调占用计算表!$Z$2:$AA$507,2,FALSE),"")</f>
        <v/>
      </c>
      <c r="S12" s="31">
        <f ca="1">_xlfn.IFNA(VLOOKUP($A12&amp;S$2,音调占用计算表!$Z$2:$AA$507,2,FALSE),"")</f>
        <v>3</v>
      </c>
      <c r="T12" s="31">
        <f ca="1">_xlfn.IFNA(VLOOKUP($A12&amp;T$2,音调占用计算表!$Z$2:$AA$507,2,FALSE),"")</f>
        <v>3</v>
      </c>
      <c r="U12" s="26" t="str">
        <f>_xlfn.IFNA(VLOOKUP($A12&amp;U$2,音调占用计算表!$Z$2:$AA$507,2,FALSE),"")</f>
        <v/>
      </c>
      <c r="V12" s="25">
        <f ca="1">_xlfn.IFNA(VLOOKUP($A12&amp;V$2,音调占用计算表!$Z$2:$AA$507,2,FALSE),"")</f>
        <v>1</v>
      </c>
      <c r="W12" s="26" t="str">
        <f>_xlfn.IFNA(VLOOKUP($A12&amp;W$2,音调占用计算表!$Z$2:$AA$507,2,FALSE),"")</f>
        <v/>
      </c>
      <c r="X12" s="25">
        <f ca="1">_xlfn.IFNA(VLOOKUP($A12&amp;X$2,音调占用计算表!$Z$2:$AA$507,2,FALSE),"")</f>
        <v>1</v>
      </c>
      <c r="Y12" s="25">
        <f ca="1">_xlfn.IFNA(VLOOKUP($A12&amp;Y$2,音调占用计算表!$Z$2:$AA$507,2,FALSE),"")</f>
        <v>1</v>
      </c>
      <c r="Z12" s="29" t="str">
        <f>_xlfn.IFNA(VLOOKUP($A12&amp;Z$2,音调占用计算表!$Z$2:$AA$507,2,FALSE),"")</f>
        <v/>
      </c>
      <c r="AA12" s="31">
        <f ca="1">_xlfn.IFNA(VLOOKUP($A12&amp;AA$2,音调占用计算表!$Z$2:$AA$507,2,FALSE),"")</f>
        <v>13</v>
      </c>
      <c r="AB12" s="26" t="str">
        <f>_xlfn.IFNA(VLOOKUP($A12&amp;AB$2,音调占用计算表!$Z$2:$AA$507,2,FALSE),"")</f>
        <v/>
      </c>
      <c r="AC12" s="29" t="str">
        <f>_xlfn.IFNA(VLOOKUP($A12&amp;AC$2,音调占用计算表!$Z$2:$AA$507,2,FALSE),"")</f>
        <v/>
      </c>
      <c r="AD12" s="26" t="str">
        <f>_xlfn.IFNA(VLOOKUP($A12&amp;AD$2,音调占用计算表!$Z$2:$AA$507,2,FALSE),"")</f>
        <v/>
      </c>
      <c r="AE12" s="29" t="str">
        <f>_xlfn.IFNA(VLOOKUP($A12&amp;AE$2,音调占用计算表!$Z$2:$AA$507,2,FALSE),"")</f>
        <v/>
      </c>
      <c r="AF12" s="26" t="str">
        <f>_xlfn.IFNA(VLOOKUP($A12&amp;AF$2,音调占用计算表!$Z$2:$AA$507,2,FALSE),"")</f>
        <v/>
      </c>
      <c r="AG12" s="25">
        <f ca="1">_xlfn.IFNA(VLOOKUP($A12&amp;AG$2,音调占用计算表!$Z$2:$AA$507,2,FALSE),"")</f>
        <v>4</v>
      </c>
      <c r="AH12" s="30" t="str">
        <f>_xlfn.IFNA(VLOOKUP($A12&amp;AH$2,音调占用计算表!$Z$2:$AA$507,2,FALSE),"")</f>
        <v/>
      </c>
      <c r="AI12" s="25">
        <f ca="1">_xlfn.IFNA(VLOOKUP($A12&amp;AI$2,音调占用计算表!$Z$2:$AA$507,2,FALSE),"")</f>
        <v>4</v>
      </c>
      <c r="AJ12" s="35">
        <f ca="1">_xlfn.IFNA(VLOOKUP($A12&amp;AJ$2,音调占用计算表!$Z$2:$AA$507,2,FALSE),"")</f>
        <v>4</v>
      </c>
    </row>
    <row r="13" spans="1:36">
      <c r="A13" s="33" t="s">
        <v>10</v>
      </c>
      <c r="B13" s="25">
        <f ca="1">_xlfn.IFNA(VLOOKUP($A13&amp;B$2,音调占用计算表!$Z$2:$AA$507,2,FALSE),"")</f>
        <v>14</v>
      </c>
      <c r="C13" s="26" t="str">
        <f>_xlfn.IFNA(VLOOKUP($A13&amp;C$2,音调占用计算表!$Z$2:$AA$507,2,FALSE),"")</f>
        <v/>
      </c>
      <c r="D13" s="25">
        <f ca="1">_xlfn.IFNA(VLOOKUP($A13&amp;D$2,音调占用计算表!$Z$2:$AA$507,2,FALSE),"")</f>
        <v>4</v>
      </c>
      <c r="E13" s="25">
        <f ca="1">_xlfn.IFNA(VLOOKUP($A13&amp;E$2,音调占用计算表!$Z$2:$AA$507,2,FALSE),"")</f>
        <v>24</v>
      </c>
      <c r="F13" s="25">
        <f ca="1">_xlfn.IFNA(VLOOKUP($A13&amp;F$2,音调占用计算表!$Z$2:$AA$507,2,FALSE),"")</f>
        <v>2</v>
      </c>
      <c r="G13" s="25">
        <f ca="1">_xlfn.IFNA(VLOOKUP($A13&amp;G$2,音调占用计算表!$Z$2:$AA$507,2,FALSE),"")</f>
        <v>24</v>
      </c>
      <c r="H13" s="26" t="str">
        <f>_xlfn.IFNA(VLOOKUP($A13&amp;H$2,音调占用计算表!$Z$2:$AA$507,2,FALSE),"")</f>
        <v/>
      </c>
      <c r="I13" s="30" t="str">
        <f>_xlfn.IFNA(VLOOKUP($A13&amp;I$2,音调占用计算表!$Z$2:$AA$507,2,FALSE),"")</f>
        <v/>
      </c>
      <c r="J13" s="30" t="str">
        <f>_xlfn.IFNA(VLOOKUP($A13&amp;J$2,音调占用计算表!$Z$2:$AA$507,2,FALSE),"")</f>
        <v/>
      </c>
      <c r="K13" s="26" t="str">
        <f>_xlfn.IFNA(VLOOKUP($A13&amp;K$2,音调占用计算表!$Z$2:$AA$507,2,FALSE),"")</f>
        <v/>
      </c>
      <c r="L13" s="25">
        <f ca="1">_xlfn.IFNA(VLOOKUP($A13&amp;L$2,音调占用计算表!$Z$2:$AA$507,2,FALSE),"")</f>
        <v>24</v>
      </c>
      <c r="M13" s="25">
        <f ca="1">_xlfn.IFNA(VLOOKUP($A13&amp;M$2,音调占用计算表!$Z$2:$AA$507,2,FALSE),"")</f>
        <v>4</v>
      </c>
      <c r="N13" s="25">
        <f ca="1">_xlfn.IFNA(VLOOKUP($A13&amp;N$2,音调占用计算表!$Z$2:$AA$507,2,FALSE),"")</f>
        <v>2</v>
      </c>
      <c r="O13" s="25">
        <f ca="1">_xlfn.IFNA(VLOOKUP($A13&amp;O$2,音调占用计算表!$Z$2:$AA$507,2,FALSE),"")</f>
        <v>4</v>
      </c>
      <c r="P13" s="30" t="str">
        <f>_xlfn.IFNA(VLOOKUP($A13&amp;P$2,音调占用计算表!$Z$2:$AA$507,2,FALSE),"")</f>
        <v/>
      </c>
      <c r="Q13" s="26" t="str">
        <f>_xlfn.IFNA(VLOOKUP($A13&amp;Q$2,音调占用计算表!$Z$2:$AA$507,2,FALSE),"")</f>
        <v/>
      </c>
      <c r="R13" s="26" t="str">
        <f>_xlfn.IFNA(VLOOKUP($A13&amp;R$2,音调占用计算表!$Z$2:$AA$507,2,FALSE),"")</f>
        <v/>
      </c>
      <c r="S13" s="25">
        <f ca="1">_xlfn.IFNA(VLOOKUP($A13&amp;S$2,音调占用计算表!$Z$2:$AA$507,2,FALSE),"")</f>
        <v>2</v>
      </c>
      <c r="T13" s="29" t="str">
        <f>_xlfn.IFNA(VLOOKUP($A13&amp;T$2,音调占用计算表!$Z$2:$AA$507,2,FALSE),"")</f>
        <v/>
      </c>
      <c r="U13" s="25">
        <f ca="1">_xlfn.IFNA(VLOOKUP($A13&amp;U$2,音调占用计算表!$Z$2:$AA$507,2,FALSE),"")</f>
        <v>2</v>
      </c>
      <c r="V13" s="25">
        <f ca="1">_xlfn.IFNA(VLOOKUP($A13&amp;V$2,音调占用计算表!$Z$2:$AA$507,2,FALSE),"")</f>
        <v>2</v>
      </c>
      <c r="W13" s="26" t="str">
        <f>_xlfn.IFNA(VLOOKUP($A13&amp;W$2,音调占用计算表!$Z$2:$AA$507,2,FALSE),"")</f>
        <v/>
      </c>
      <c r="X13" s="25">
        <f ca="1">_xlfn.IFNA(VLOOKUP($A13&amp;X$2,音调占用计算表!$Z$2:$AA$507,2,FALSE),"")</f>
        <v>2</v>
      </c>
      <c r="Y13" s="25">
        <f ca="1">_xlfn.IFNA(VLOOKUP($A13&amp;Y$2,音调占用计算表!$Z$2:$AA$507,2,FALSE),"")</f>
        <v>2</v>
      </c>
      <c r="Z13" s="25">
        <f ca="1">_xlfn.IFNA(VLOOKUP($A13&amp;Z$2,音调占用计算表!$Z$2:$AA$507,2,FALSE),"")</f>
        <v>2</v>
      </c>
      <c r="AA13" s="25">
        <f ca="1">_xlfn.IFNA(VLOOKUP($A13&amp;AA$2,音调占用计算表!$Z$2:$AA$507,2,FALSE),"")</f>
        <v>2</v>
      </c>
      <c r="AB13" s="30" t="str">
        <f>_xlfn.IFNA(VLOOKUP($A13&amp;AB$2,音调占用计算表!$Z$2:$AA$507,2,FALSE),"")</f>
        <v/>
      </c>
      <c r="AC13" s="25">
        <f ca="1">_xlfn.IFNA(VLOOKUP($A13&amp;AC$2,音调占用计算表!$Z$2:$AA$507,2,FALSE),"")</f>
        <v>4</v>
      </c>
      <c r="AD13" s="31">
        <f ca="1">_xlfn.IFNA(VLOOKUP($A13&amp;AD$2,音调占用计算表!$Z$2:$AA$507,2,FALSE),"")</f>
        <v>3</v>
      </c>
      <c r="AE13" s="25">
        <f ca="1">_xlfn.IFNA(VLOOKUP($A13&amp;AE$2,音调占用计算表!$Z$2:$AA$507,2,FALSE),"")</f>
        <v>2</v>
      </c>
      <c r="AF13" s="26" t="str">
        <f>_xlfn.IFNA(VLOOKUP($A13&amp;AF$2,音调占用计算表!$Z$2:$AA$507,2,FALSE),"")</f>
        <v/>
      </c>
      <c r="AG13" s="26" t="str">
        <f>_xlfn.IFNA(VLOOKUP($A13&amp;AG$2,音调占用计算表!$Z$2:$AA$507,2,FALSE),"")</f>
        <v/>
      </c>
      <c r="AH13" s="25">
        <f ca="1">_xlfn.IFNA(VLOOKUP($A13&amp;AH$2,音调占用计算表!$Z$2:$AA$507,2,FALSE),"")</f>
        <v>3</v>
      </c>
      <c r="AI13" s="26" t="str">
        <f>_xlfn.IFNA(VLOOKUP($A13&amp;AI$2,音调占用计算表!$Z$2:$AA$507,2,FALSE),"")</f>
        <v/>
      </c>
      <c r="AJ13" s="35">
        <f ca="1">_xlfn.IFNA(VLOOKUP($A13&amp;AJ$2,音调占用计算表!$Z$2:$AA$507,2,FALSE),"")</f>
        <v>2</v>
      </c>
    </row>
    <row r="14" spans="1:36">
      <c r="A14" s="33" t="s">
        <v>11</v>
      </c>
      <c r="B14" s="28">
        <f ca="1">_xlfn.IFNA(VLOOKUP($A14&amp;B$2,音调占用计算表!$Z$2:$AA$507,2,FALSE),"")</f>
        <v>23</v>
      </c>
      <c r="C14" s="25">
        <f ca="1">_xlfn.IFNA(VLOOKUP($A14&amp;C$2,音调占用计算表!$Z$2:$AA$507,2,FALSE),"")</f>
        <v>24</v>
      </c>
      <c r="D14" s="25" t="str">
        <f>_xlfn.IFNA(VLOOKUP($A14&amp;D$2,音调占用计算表!$Z$2:$AA$507,2,FALSE),"")</f>
        <v/>
      </c>
      <c r="E14" s="25">
        <f ca="1">_xlfn.IFNA(VLOOKUP($A14&amp;E$2,音调占用计算表!$Z$2:$AA$507,2,FALSE),"")</f>
        <v>24</v>
      </c>
      <c r="F14" s="28">
        <f ca="1">_xlfn.IFNA(VLOOKUP($A14&amp;F$2,音调占用计算表!$Z$2:$AA$507,2,FALSE),"")</f>
        <v>34</v>
      </c>
      <c r="G14" s="26" t="str">
        <f>_xlfn.IFNA(VLOOKUP($A14&amp;G$2,音调占用计算表!$Z$2:$AA$507,2,FALSE),"")</f>
        <v/>
      </c>
      <c r="H14" s="26" t="str">
        <f>_xlfn.IFNA(VLOOKUP($A14&amp;H$2,音调占用计算表!$Z$2:$AA$507,2,FALSE),"")</f>
        <v/>
      </c>
      <c r="I14" s="25">
        <f ca="1">_xlfn.IFNA(VLOOKUP($A14&amp;I$2,音调占用计算表!$Z$2:$AA$507,2,FALSE),"")</f>
        <v>4</v>
      </c>
      <c r="J14" s="32">
        <f ca="1">_xlfn.IFNA(VLOOKUP($A14&amp;J$2,音调占用计算表!$Z$2:$AA$507,2,FALSE),"")</f>
        <v>12</v>
      </c>
      <c r="K14" s="26" t="str">
        <f>_xlfn.IFNA(VLOOKUP($A14&amp;K$2,音调占用计算表!$Z$2:$AA$507,2,FALSE),"")</f>
        <v/>
      </c>
      <c r="L14" s="25">
        <f ca="1">_xlfn.IFNA(VLOOKUP($A14&amp;L$2,音调占用计算表!$Z$2:$AA$507,2,FALSE),"")</f>
        <v>14</v>
      </c>
      <c r="M14" s="30" t="str">
        <f>_xlfn.IFNA(VLOOKUP($A14&amp;M$2,音调占用计算表!$Z$2:$AA$507,2,FALSE),"")</f>
        <v/>
      </c>
      <c r="N14" s="25">
        <f ca="1">_xlfn.IFNA(VLOOKUP($A14&amp;N$2,音调占用计算表!$Z$2:$AA$507,2,FALSE),"")</f>
        <v>4</v>
      </c>
      <c r="O14" s="25">
        <f ca="1">_xlfn.IFNA(VLOOKUP($A14&amp;O$2,音调占用计算表!$Z$2:$AA$507,2,FALSE),"")</f>
        <v>4</v>
      </c>
      <c r="P14" s="26" t="str">
        <f>_xlfn.IFNA(VLOOKUP($A14&amp;P$2,音调占用计算表!$Z$2:$AA$507,2,FALSE),"")</f>
        <v/>
      </c>
      <c r="Q14" s="26" t="str">
        <f>_xlfn.IFNA(VLOOKUP($A14&amp;Q$2,音调占用计算表!$Z$2:$AA$507,2,FALSE),"")</f>
        <v/>
      </c>
      <c r="R14" s="26" t="str">
        <f>_xlfn.IFNA(VLOOKUP($A14&amp;R$2,音调占用计算表!$Z$2:$AA$507,2,FALSE),"")</f>
        <v/>
      </c>
      <c r="S14" s="25">
        <f ca="1">_xlfn.IFNA(VLOOKUP($A14&amp;S$2,音调占用计算表!$Z$2:$AA$507,2,FALSE),"")</f>
        <v>2</v>
      </c>
      <c r="T14" s="25">
        <f ca="1">_xlfn.IFNA(VLOOKUP($A14&amp;T$2,音调占用计算表!$Z$2:$AA$507,2,FALSE),"")</f>
        <v>2</v>
      </c>
      <c r="U14" s="25">
        <f ca="1">_xlfn.IFNA(VLOOKUP($A14&amp;U$2,音调占用计算表!$Z$2:$AA$507,2,FALSE),"")</f>
        <v>2</v>
      </c>
      <c r="V14" s="26" t="str">
        <f>_xlfn.IFNA(VLOOKUP($A14&amp;V$2,音调占用计算表!$Z$2:$AA$507,2,FALSE),"")</f>
        <v/>
      </c>
      <c r="W14" s="26" t="str">
        <f>_xlfn.IFNA(VLOOKUP($A14&amp;W$2,音调占用计算表!$Z$2:$AA$507,2,FALSE),"")</f>
        <v/>
      </c>
      <c r="X14" s="31">
        <f ca="1">_xlfn.IFNA(VLOOKUP($A14&amp;X$2,音调占用计算表!$Z$2:$AA$507,2,FALSE),"")</f>
        <v>2</v>
      </c>
      <c r="Y14" s="31">
        <f ca="1">_xlfn.IFNA(VLOOKUP($A14&amp;Y$2,音调占用计算表!$Z$2:$AA$507,2,FALSE),"")</f>
        <v>3</v>
      </c>
      <c r="Z14" s="25">
        <f ca="1">_xlfn.IFNA(VLOOKUP($A14&amp;Z$2,音调占用计算表!$Z$2:$AA$507,2,FALSE),"")</f>
        <v>2</v>
      </c>
      <c r="AA14" s="26" t="str">
        <f>_xlfn.IFNA(VLOOKUP($A14&amp;AA$2,音调占用计算表!$Z$2:$AA$507,2,FALSE),"")</f>
        <v/>
      </c>
      <c r="AB14" s="29" t="str">
        <f>_xlfn.IFNA(VLOOKUP($A14&amp;AB$2,音调占用计算表!$Z$2:$AA$507,2,FALSE),"")</f>
        <v/>
      </c>
      <c r="AC14" s="25">
        <f ca="1">_xlfn.IFNA(VLOOKUP($A14&amp;AC$2,音调占用计算表!$Z$2:$AA$507,2,FALSE),"")</f>
        <v>4</v>
      </c>
      <c r="AD14" s="25">
        <f ca="1">_xlfn.IFNA(VLOOKUP($A14&amp;AD$2,音调占用计算表!$Z$2:$AA$507,2,FALSE),"")</f>
        <v>24</v>
      </c>
      <c r="AE14" s="29" t="str">
        <f>_xlfn.IFNA(VLOOKUP($A14&amp;AE$2,音调占用计算表!$Z$2:$AA$507,2,FALSE),"")</f>
        <v/>
      </c>
      <c r="AF14" s="26" t="str">
        <f>_xlfn.IFNA(VLOOKUP($A14&amp;AF$2,音调占用计算表!$Z$2:$AA$507,2,FALSE),"")</f>
        <v/>
      </c>
      <c r="AG14" s="29" t="str">
        <f>_xlfn.IFNA(VLOOKUP($A14&amp;AG$2,音调占用计算表!$Z$2:$AA$507,2,FALSE),"")</f>
        <v/>
      </c>
      <c r="AH14" s="26" t="str">
        <f>_xlfn.IFNA(VLOOKUP($A14&amp;AH$2,音调占用计算表!$Z$2:$AA$507,2,FALSE),"")</f>
        <v/>
      </c>
      <c r="AI14" s="26" t="str">
        <f>_xlfn.IFNA(VLOOKUP($A14&amp;AI$2,音调占用计算表!$Z$2:$AA$507,2,FALSE),"")</f>
        <v/>
      </c>
      <c r="AJ14" s="34" t="str">
        <f>_xlfn.IFNA(VLOOKUP($A14&amp;AJ$2,音调占用计算表!$Z$2:$AA$507,2,FALSE),"")</f>
        <v/>
      </c>
    </row>
    <row r="15" spans="1:36">
      <c r="A15" s="33" t="s">
        <v>12</v>
      </c>
      <c r="B15" s="25">
        <f ca="1">_xlfn.IFNA(VLOOKUP($A15&amp;B$2,音调占用计算表!$Z$2:$AA$507,2,FALSE),"")</f>
        <v>14</v>
      </c>
      <c r="C15" s="26" t="str">
        <f>_xlfn.IFNA(VLOOKUP($A15&amp;C$2,音调占用计算表!$Z$2:$AA$507,2,FALSE),"")</f>
        <v/>
      </c>
      <c r="D15" s="25">
        <f ca="1">_xlfn.IFNA(VLOOKUP($A15&amp;D$2,音调占用计算表!$Z$2:$AA$507,2,FALSE),"")</f>
        <v>2</v>
      </c>
      <c r="E15" s="25">
        <f ca="1">_xlfn.IFNA(VLOOKUP($A15&amp;E$2,音调占用计算表!$Z$2:$AA$507,2,FALSE),"")</f>
        <v>2</v>
      </c>
      <c r="F15" s="31">
        <f ca="1">_xlfn.IFNA(VLOOKUP($A15&amp;F$2,音调占用计算表!$Z$2:$AA$507,2,FALSE),"")</f>
        <v>3</v>
      </c>
      <c r="G15" s="31">
        <f ca="1">_xlfn.IFNA(VLOOKUP($A15&amp;G$2,音调占用计算表!$Z$2:$AA$507,2,FALSE),"")</f>
        <v>3</v>
      </c>
      <c r="H15" s="26" t="str">
        <f>_xlfn.IFNA(VLOOKUP($A15&amp;H$2,音调占用计算表!$Z$2:$AA$507,2,FALSE),"")</f>
        <v/>
      </c>
      <c r="I15" s="31">
        <f ca="1">_xlfn.IFNA(VLOOKUP($A15&amp;I$2,音调占用计算表!$Z$2:$AA$507,2,FALSE),"")</f>
        <v>3</v>
      </c>
      <c r="J15" s="25">
        <f ca="1">_xlfn.IFNA(VLOOKUP($A15&amp;J$2,音调占用计算表!$Z$2:$AA$507,2,FALSE),"")</f>
        <v>4</v>
      </c>
      <c r="K15" s="26" t="str">
        <f>_xlfn.IFNA(VLOOKUP($A15&amp;K$2,音调占用计算表!$Z$2:$AA$507,2,FALSE),"")</f>
        <v/>
      </c>
      <c r="L15" s="31">
        <f ca="1">_xlfn.IFNA(VLOOKUP($A15&amp;L$2,音调占用计算表!$Z$2:$AA$507,2,FALSE),"")</f>
        <v>3</v>
      </c>
      <c r="M15" s="26" t="str">
        <f>_xlfn.IFNA(VLOOKUP($A15&amp;M$2,音调占用计算表!$Z$2:$AA$507,2,FALSE),"")</f>
        <v/>
      </c>
      <c r="N15" s="28">
        <f ca="1">_xlfn.IFNA(VLOOKUP($A15&amp;N$2,音调占用计算表!$Z$2:$AA$507,2,FALSE),"")</f>
        <v>23</v>
      </c>
      <c r="O15" s="25">
        <f ca="1">_xlfn.IFNA(VLOOKUP($A15&amp;O$2,音调占用计算表!$Z$2:$AA$507,2,FALSE),"")</f>
        <v>4</v>
      </c>
      <c r="P15" s="26" t="str">
        <f>_xlfn.IFNA(VLOOKUP($A15&amp;P$2,音调占用计算表!$Z$2:$AA$507,2,FALSE),"")</f>
        <v/>
      </c>
      <c r="Q15" s="26" t="str">
        <f>_xlfn.IFNA(VLOOKUP($A15&amp;Q$2,音调占用计算表!$Z$2:$AA$507,2,FALSE),"")</f>
        <v/>
      </c>
      <c r="R15" s="26" t="str">
        <f>_xlfn.IFNA(VLOOKUP($A15&amp;R$2,音调占用计算表!$Z$2:$AA$507,2,FALSE),"")</f>
        <v/>
      </c>
      <c r="S15" s="25">
        <f ca="1">_xlfn.IFNA(VLOOKUP($A15&amp;S$2,音调占用计算表!$Z$2:$AA$507,2,FALSE),"")</f>
        <v>2</v>
      </c>
      <c r="T15" s="30" t="str">
        <f>_xlfn.IFNA(VLOOKUP($A15&amp;T$2,音调占用计算表!$Z$2:$AA$507,2,FALSE),"")</f>
        <v/>
      </c>
      <c r="U15" s="30" t="str">
        <f>_xlfn.IFNA(VLOOKUP($A15&amp;U$2,音调占用计算表!$Z$2:$AA$507,2,FALSE),"")</f>
        <v/>
      </c>
      <c r="V15" s="26" t="str">
        <f>_xlfn.IFNA(VLOOKUP($A15&amp;V$2,音调占用计算表!$Z$2:$AA$507,2,FALSE),"")</f>
        <v/>
      </c>
      <c r="W15" s="26" t="str">
        <f>_xlfn.IFNA(VLOOKUP($A15&amp;W$2,音调占用计算表!$Z$2:$AA$507,2,FALSE),"")</f>
        <v/>
      </c>
      <c r="X15" s="25">
        <f ca="1">_xlfn.IFNA(VLOOKUP($A15&amp;X$2,音调占用计算表!$Z$2:$AA$507,2,FALSE),"")</f>
        <v>2</v>
      </c>
      <c r="Y15" s="25">
        <f ca="1">_xlfn.IFNA(VLOOKUP($A15&amp;Y$2,音调占用计算表!$Z$2:$AA$507,2,FALSE),"")</f>
        <v>2</v>
      </c>
      <c r="Z15" s="25">
        <f ca="1">_xlfn.IFNA(VLOOKUP($A15&amp;Z$2,音调占用计算表!$Z$2:$AA$507,2,FALSE),"")</f>
        <v>2</v>
      </c>
      <c r="AA15" s="25">
        <f ca="1">_xlfn.IFNA(VLOOKUP($A15&amp;AA$2,音调占用计算表!$Z$2:$AA$507,2,FALSE),"")</f>
        <v>2</v>
      </c>
      <c r="AB15" s="29" t="str">
        <f>_xlfn.IFNA(VLOOKUP($A15&amp;AB$2,音调占用计算表!$Z$2:$AA$507,2,FALSE),"")</f>
        <v/>
      </c>
      <c r="AC15" s="28">
        <f ca="1">_xlfn.IFNA(VLOOKUP($A15&amp;AC$2,音调占用计算表!$Z$2:$AA$507,2,FALSE),"")</f>
        <v>34</v>
      </c>
      <c r="AD15" s="25">
        <f ca="1">_xlfn.IFNA(VLOOKUP($A15&amp;AD$2,音调占用计算表!$Z$2:$AA$507,2,FALSE),"")</f>
        <v>4</v>
      </c>
      <c r="AE15" s="30" t="str">
        <f>_xlfn.IFNA(VLOOKUP($A15&amp;AE$2,音调占用计算表!$Z$2:$AA$507,2,FALSE),"")</f>
        <v/>
      </c>
      <c r="AF15" s="26" t="str">
        <f>_xlfn.IFNA(VLOOKUP($A15&amp;AF$2,音调占用计算表!$Z$2:$AA$507,2,FALSE),"")</f>
        <v/>
      </c>
      <c r="AG15" s="29" t="str">
        <f>_xlfn.IFNA(VLOOKUP($A15&amp;AG$2,音调占用计算表!$Z$2:$AA$507,2,FALSE),"")</f>
        <v/>
      </c>
      <c r="AH15" s="31">
        <f ca="1">_xlfn.IFNA(VLOOKUP($A15&amp;AH$2,音调占用计算表!$Z$2:$AA$507,2,FALSE),"")</f>
        <v>3</v>
      </c>
      <c r="AI15" s="26" t="str">
        <f>_xlfn.IFNA(VLOOKUP($A15&amp;AI$2,音调占用计算表!$Z$2:$AA$507,2,FALSE),"")</f>
        <v/>
      </c>
      <c r="AJ15" s="35">
        <f ca="1">_xlfn.IFNA(VLOOKUP($A15&amp;AJ$2,音调占用计算表!$Z$2:$AA$507,2,FALSE),"")</f>
        <v>4</v>
      </c>
    </row>
    <row r="16" spans="1:36">
      <c r="A16" s="33" t="s">
        <v>13</v>
      </c>
      <c r="B16" s="26" t="str">
        <f>_xlfn.IFNA(VLOOKUP($A16&amp;B$2,音调占用计算表!$Z$2:$AA$507,2,FALSE),"")</f>
        <v/>
      </c>
      <c r="C16" s="26" t="str">
        <f>_xlfn.IFNA(VLOOKUP($A16&amp;C$2,音调占用计算表!$Z$2:$AA$507,2,FALSE),"")</f>
        <v/>
      </c>
      <c r="D16" s="26" t="str">
        <f>_xlfn.IFNA(VLOOKUP($A16&amp;D$2,音调占用计算表!$Z$2:$AA$507,2,FALSE),"")</f>
        <v/>
      </c>
      <c r="E16" s="26" t="str">
        <f>_xlfn.IFNA(VLOOKUP($A16&amp;E$2,音调占用计算表!$Z$2:$AA$507,2,FALSE),"")</f>
        <v/>
      </c>
      <c r="F16" s="26" t="str">
        <f>_xlfn.IFNA(VLOOKUP($A16&amp;F$2,音调占用计算表!$Z$2:$AA$507,2,FALSE),"")</f>
        <v/>
      </c>
      <c r="G16" s="26" t="str">
        <f>_xlfn.IFNA(VLOOKUP($A16&amp;G$2,音调占用计算表!$Z$2:$AA$507,2,FALSE),"")</f>
        <v/>
      </c>
      <c r="H16" s="26" t="str">
        <f>_xlfn.IFNA(VLOOKUP($A16&amp;H$2,音调占用计算表!$Z$2:$AA$507,2,FALSE),"")</f>
        <v/>
      </c>
      <c r="I16" s="26" t="str">
        <f>_xlfn.IFNA(VLOOKUP($A16&amp;I$2,音调占用计算表!$Z$2:$AA$507,2,FALSE),"")</f>
        <v/>
      </c>
      <c r="J16" s="26" t="str">
        <f>_xlfn.IFNA(VLOOKUP($A16&amp;J$2,音调占用计算表!$Z$2:$AA$507,2,FALSE),"")</f>
        <v/>
      </c>
      <c r="K16" s="26" t="str">
        <f>_xlfn.IFNA(VLOOKUP($A16&amp;K$2,音调占用计算表!$Z$2:$AA$507,2,FALSE),"")</f>
        <v/>
      </c>
      <c r="L16" s="26" t="str">
        <f>_xlfn.IFNA(VLOOKUP($A16&amp;L$2,音调占用计算表!$Z$2:$AA$507,2,FALSE),"")</f>
        <v/>
      </c>
      <c r="M16" s="27">
        <f ca="1">_xlfn.IFNA(VLOOKUP($A16&amp;M$2,音调占用计算表!$Z$2:$AA$507,2,FALSE),"")</f>
        <v>134</v>
      </c>
      <c r="N16" s="26" t="str">
        <f>_xlfn.IFNA(VLOOKUP($A16&amp;N$2,音调占用计算表!$Z$2:$AA$507,2,FALSE),"")</f>
        <v/>
      </c>
      <c r="O16" s="26" t="str">
        <f>_xlfn.IFNA(VLOOKUP($A16&amp;O$2,音调占用计算表!$Z$2:$AA$507,2,FALSE),"")</f>
        <v/>
      </c>
      <c r="P16" s="26" t="str">
        <f>_xlfn.IFNA(VLOOKUP($A16&amp;P$2,音调占用计算表!$Z$2:$AA$507,2,FALSE),"")</f>
        <v/>
      </c>
      <c r="Q16" s="26" t="str">
        <f>_xlfn.IFNA(VLOOKUP($A16&amp;Q$2,音调占用计算表!$Z$2:$AA$507,2,FALSE),"")</f>
        <v/>
      </c>
      <c r="R16" s="26" t="str">
        <f>_xlfn.IFNA(VLOOKUP($A16&amp;R$2,音调占用计算表!$Z$2:$AA$507,2,FALSE),"")</f>
        <v/>
      </c>
      <c r="S16" s="26" t="str">
        <f>_xlfn.IFNA(VLOOKUP($A16&amp;S$2,音调占用计算表!$Z$2:$AA$507,2,FALSE),"")</f>
        <v/>
      </c>
      <c r="T16" s="26" t="str">
        <f>_xlfn.IFNA(VLOOKUP($A16&amp;T$2,音调占用计算表!$Z$2:$AA$507,2,FALSE),"")</f>
        <v/>
      </c>
      <c r="U16" s="26" t="str">
        <f>_xlfn.IFNA(VLOOKUP($A16&amp;U$2,音调占用计算表!$Z$2:$AA$507,2,FALSE),"")</f>
        <v/>
      </c>
      <c r="V16" s="26" t="str">
        <f>_xlfn.IFNA(VLOOKUP($A16&amp;V$2,音调占用计算表!$Z$2:$AA$507,2,FALSE),"")</f>
        <v/>
      </c>
      <c r="W16" s="26" t="str">
        <f>_xlfn.IFNA(VLOOKUP($A16&amp;W$2,音调占用计算表!$Z$2:$AA$507,2,FALSE),"")</f>
        <v/>
      </c>
      <c r="X16" s="26" t="str">
        <f>_xlfn.IFNA(VLOOKUP($A16&amp;X$2,音调占用计算表!$Z$2:$AA$507,2,FALSE),"")</f>
        <v/>
      </c>
      <c r="Y16" s="26" t="str">
        <f>_xlfn.IFNA(VLOOKUP($A16&amp;Y$2,音调占用计算表!$Z$2:$AA$507,2,FALSE),"")</f>
        <v/>
      </c>
      <c r="Z16" s="26" t="str">
        <f>_xlfn.IFNA(VLOOKUP($A16&amp;Z$2,音调占用计算表!$Z$2:$AA$507,2,FALSE),"")</f>
        <v/>
      </c>
      <c r="AA16" s="26" t="str">
        <f>_xlfn.IFNA(VLOOKUP($A16&amp;AA$2,音调占用计算表!$Z$2:$AA$507,2,FALSE),"")</f>
        <v/>
      </c>
      <c r="AB16" s="26" t="str">
        <f>_xlfn.IFNA(VLOOKUP($A16&amp;AB$2,音调占用计算表!$Z$2:$AA$507,2,FALSE),"")</f>
        <v/>
      </c>
      <c r="AC16" s="26" t="str">
        <f>_xlfn.IFNA(VLOOKUP($A16&amp;AC$2,音调占用计算表!$Z$2:$AA$507,2,FALSE),"")</f>
        <v/>
      </c>
      <c r="AD16" s="26" t="str">
        <f>_xlfn.IFNA(VLOOKUP($A16&amp;AD$2,音调占用计算表!$Z$2:$AA$507,2,FALSE),"")</f>
        <v/>
      </c>
      <c r="AE16" s="26" t="str">
        <f>_xlfn.IFNA(VLOOKUP($A16&amp;AE$2,音调占用计算表!$Z$2:$AA$507,2,FALSE),"")</f>
        <v/>
      </c>
      <c r="AF16" s="26" t="str">
        <f>_xlfn.IFNA(VLOOKUP($A16&amp;AF$2,音调占用计算表!$Z$2:$AA$507,2,FALSE),"")</f>
        <v/>
      </c>
      <c r="AG16" s="26" t="str">
        <f>_xlfn.IFNA(VLOOKUP($A16&amp;AG$2,音调占用计算表!$Z$2:$AA$507,2,FALSE),"")</f>
        <v/>
      </c>
      <c r="AH16" s="26" t="str">
        <f>_xlfn.IFNA(VLOOKUP($A16&amp;AH$2,音调占用计算表!$Z$2:$AA$507,2,FALSE),"")</f>
        <v/>
      </c>
      <c r="AI16" s="26" t="str">
        <f>_xlfn.IFNA(VLOOKUP($A16&amp;AI$2,音调占用计算表!$Z$2:$AA$507,2,FALSE),"")</f>
        <v/>
      </c>
      <c r="AJ16" s="34" t="str">
        <f>_xlfn.IFNA(VLOOKUP($A16&amp;AJ$2,音调占用计算表!$Z$2:$AA$507,2,FALSE),"")</f>
        <v/>
      </c>
    </row>
    <row r="17" spans="1:37">
      <c r="A17" s="33" t="s">
        <v>14</v>
      </c>
      <c r="B17" s="25">
        <f ca="1">_xlfn.IFNA(VLOOKUP($A17&amp;B$2,音调占用计算表!$Z$2:$AA$507,2,FALSE),"")</f>
        <v>2</v>
      </c>
      <c r="C17" s="25">
        <f ca="1">_xlfn.IFNA(VLOOKUP($A17&amp;C$2,音调占用计算表!$Z$2:$AA$507,2,FALSE),"")</f>
        <v>14</v>
      </c>
      <c r="D17" s="26" t="str">
        <f>_xlfn.IFNA(VLOOKUP($A17&amp;D$2,音调占用计算表!$Z$2:$AA$507,2,FALSE),"")</f>
        <v/>
      </c>
      <c r="E17" s="25">
        <f ca="1">_xlfn.IFNA(VLOOKUP($A17&amp;E$2,音调占用计算表!$Z$2:$AA$507,2,FALSE),"")</f>
        <v>14</v>
      </c>
      <c r="F17" s="31">
        <f ca="1">_xlfn.IFNA(VLOOKUP($A17&amp;F$2,音调占用计算表!$Z$2:$AA$507,2,FALSE),"")</f>
        <v>13</v>
      </c>
      <c r="G17" s="26" t="str">
        <f>_xlfn.IFNA(VLOOKUP($A17&amp;G$2,音调占用计算表!$Z$2:$AA$507,2,FALSE),"")</f>
        <v/>
      </c>
      <c r="H17" s="26" t="str">
        <f>_xlfn.IFNA(VLOOKUP($A17&amp;H$2,音调占用计算表!$Z$2:$AA$507,2,FALSE),"")</f>
        <v/>
      </c>
      <c r="I17" s="25">
        <f ca="1">_xlfn.IFNA(VLOOKUP($A17&amp;I$2,音调占用计算表!$Z$2:$AA$507,2,FALSE),"")</f>
        <v>24</v>
      </c>
      <c r="J17" s="25">
        <f ca="1">_xlfn.IFNA(VLOOKUP($A17&amp;J$2,音调占用计算表!$Z$2:$AA$507,2,FALSE),"")</f>
        <v>24</v>
      </c>
      <c r="K17" s="26" t="str">
        <f>_xlfn.IFNA(VLOOKUP($A17&amp;K$2,音调占用计算表!$Z$2:$AA$507,2,FALSE),"")</f>
        <v/>
      </c>
      <c r="L17" s="25">
        <f ca="1">_xlfn.IFNA(VLOOKUP($A17&amp;L$2,音调占用计算表!$Z$2:$AA$507,2,FALSE),"")</f>
        <v>4</v>
      </c>
      <c r="M17" s="25">
        <f ca="1">_xlfn.IFNA(VLOOKUP($A17&amp;M$2,音调占用计算表!$Z$2:$AA$507,2,FALSE),"")</f>
        <v>1</v>
      </c>
      <c r="N17" s="29" t="str">
        <f>_xlfn.IFNA(VLOOKUP($A17&amp;N$2,音调占用计算表!$Z$2:$AA$507,2,FALSE),"")</f>
        <v/>
      </c>
      <c r="O17" s="30" t="str">
        <f>_xlfn.IFNA(VLOOKUP($A17&amp;O$2,音调占用计算表!$Z$2:$AA$507,2,FALSE),"")</f>
        <v/>
      </c>
      <c r="P17" s="26" t="str">
        <f>_xlfn.IFNA(VLOOKUP($A17&amp;P$2,音调占用计算表!$Z$2:$AA$507,2,FALSE),"")</f>
        <v/>
      </c>
      <c r="Q17" s="26" t="str">
        <f>_xlfn.IFNA(VLOOKUP($A17&amp;Q$2,音调占用计算表!$Z$2:$AA$507,2,FALSE),"")</f>
        <v/>
      </c>
      <c r="R17" s="26" t="str">
        <f>_xlfn.IFNA(VLOOKUP($A17&amp;R$2,音调占用计算表!$Z$2:$AA$507,2,FALSE),"")</f>
        <v/>
      </c>
      <c r="S17" s="25">
        <f ca="1">_xlfn.IFNA(VLOOKUP($A17&amp;S$2,音调占用计算表!$Z$2:$AA$507,2,FALSE),"")</f>
        <v>2</v>
      </c>
      <c r="T17" s="32">
        <f ca="1">_xlfn.IFNA(VLOOKUP($A17&amp;T$2,音调占用计算表!$Z$2:$AA$507,2,FALSE),"")</f>
        <v>12</v>
      </c>
      <c r="U17" s="25">
        <f ca="1">_xlfn.IFNA(VLOOKUP($A17&amp;U$2,音调占用计算表!$Z$2:$AA$507,2,FALSE),"")</f>
        <v>1</v>
      </c>
      <c r="V17" s="26" t="str">
        <f>_xlfn.IFNA(VLOOKUP($A17&amp;V$2,音调占用计算表!$Z$2:$AA$507,2,FALSE),"")</f>
        <v/>
      </c>
      <c r="W17" s="26" t="str">
        <f>_xlfn.IFNA(VLOOKUP($A17&amp;W$2,音调占用计算表!$Z$2:$AA$507,2,FALSE),"")</f>
        <v/>
      </c>
      <c r="X17" s="25">
        <f ca="1">_xlfn.IFNA(VLOOKUP($A17&amp;X$2,音调占用计算表!$Z$2:$AA$507,2,FALSE),"")</f>
        <v>24</v>
      </c>
      <c r="Y17" s="25">
        <f ca="1">_xlfn.IFNA(VLOOKUP($A17&amp;Y$2,音调占用计算表!$Z$2:$AA$507,2,FALSE),"")</f>
        <v>24</v>
      </c>
      <c r="Z17" s="25">
        <f ca="1">_xlfn.IFNA(VLOOKUP($A17&amp;Z$2,音调占用计算表!$Z$2:$AA$507,2,FALSE),"")</f>
        <v>2</v>
      </c>
      <c r="AA17" s="26" t="str">
        <f>_xlfn.IFNA(VLOOKUP($A17&amp;AA$2,音调占用计算表!$Z$2:$AA$507,2,FALSE),"")</f>
        <v/>
      </c>
      <c r="AB17" s="29" t="str">
        <f>_xlfn.IFNA(VLOOKUP($A17&amp;AB$2,音调占用计算表!$Z$2:$AA$507,2,FALSE),"")</f>
        <v/>
      </c>
      <c r="AC17" s="25">
        <f ca="1">_xlfn.IFNA(VLOOKUP($A17&amp;AC$2,音调占用计算表!$Z$2:$AA$507,2,FALSE),"")</f>
        <v>14</v>
      </c>
      <c r="AD17" s="25">
        <f ca="1">_xlfn.IFNA(VLOOKUP($A17&amp;AD$2,音调占用计算表!$Z$2:$AA$507,2,FALSE),"")</f>
        <v>4</v>
      </c>
      <c r="AE17" s="29" t="str">
        <f>_xlfn.IFNA(VLOOKUP($A17&amp;AE$2,音调占用计算表!$Z$2:$AA$507,2,FALSE),"")</f>
        <v/>
      </c>
      <c r="AF17" s="26" t="str">
        <f>_xlfn.IFNA(VLOOKUP($A17&amp;AF$2,音调占用计算表!$Z$2:$AA$507,2,FALSE),"")</f>
        <v/>
      </c>
      <c r="AG17" s="26" t="str">
        <f>_xlfn.IFNA(VLOOKUP($A17&amp;AG$2,音调占用计算表!$Z$2:$AA$507,2,FALSE),"")</f>
        <v/>
      </c>
      <c r="AH17" s="26" t="str">
        <f>_xlfn.IFNA(VLOOKUP($A17&amp;AH$2,音调占用计算表!$Z$2:$AA$507,2,FALSE),"")</f>
        <v/>
      </c>
      <c r="AI17" s="26" t="str">
        <f>_xlfn.IFNA(VLOOKUP($A17&amp;AI$2,音调占用计算表!$Z$2:$AA$507,2,FALSE),"")</f>
        <v/>
      </c>
      <c r="AJ17" s="34" t="str">
        <f>_xlfn.IFNA(VLOOKUP($A17&amp;AJ$2,音调占用计算表!$Z$2:$AA$507,2,FALSE),"")</f>
        <v/>
      </c>
    </row>
    <row r="18" spans="1:37">
      <c r="A18" s="33" t="s">
        <v>15</v>
      </c>
      <c r="B18" s="26" t="str">
        <f>_xlfn.IFNA(VLOOKUP($A18&amp;B$2,音调占用计算表!$Z$2:$AA$507,2,FALSE),"")</f>
        <v/>
      </c>
      <c r="C18" s="26" t="str">
        <f>_xlfn.IFNA(VLOOKUP($A18&amp;C$2,音调占用计算表!$Z$2:$AA$507,2,FALSE),"")</f>
        <v/>
      </c>
      <c r="D18" s="26" t="str">
        <f>_xlfn.IFNA(VLOOKUP($A18&amp;D$2,音调占用计算表!$Z$2:$AA$507,2,FALSE),"")</f>
        <v/>
      </c>
      <c r="E18" s="25">
        <f ca="1">_xlfn.IFNA(VLOOKUP($A18&amp;E$2,音调占用计算表!$Z$2:$AA$507,2,FALSE),"")</f>
        <v>24</v>
      </c>
      <c r="F18" s="25">
        <f ca="1">_xlfn.IFNA(VLOOKUP($A18&amp;F$2,音调占用计算表!$Z$2:$AA$507,2,FALSE),"")</f>
        <v>1</v>
      </c>
      <c r="G18" s="26" t="str">
        <f>_xlfn.IFNA(VLOOKUP($A18&amp;G$2,音调占用计算表!$Z$2:$AA$507,2,FALSE),"")</f>
        <v/>
      </c>
      <c r="H18" s="26" t="str">
        <f>_xlfn.IFNA(VLOOKUP($A18&amp;H$2,音调占用计算表!$Z$2:$AA$507,2,FALSE),"")</f>
        <v/>
      </c>
      <c r="I18" s="26" t="str">
        <f>_xlfn.IFNA(VLOOKUP($A18&amp;I$2,音调占用计算表!$Z$2:$AA$507,2,FALSE),"")</f>
        <v/>
      </c>
      <c r="J18" s="26" t="str">
        <f>_xlfn.IFNA(VLOOKUP($A18&amp;J$2,音调占用计算表!$Z$2:$AA$507,2,FALSE),"")</f>
        <v/>
      </c>
      <c r="K18" s="26" t="str">
        <f>_xlfn.IFNA(VLOOKUP($A18&amp;K$2,音调占用计算表!$Z$2:$AA$507,2,FALSE),"")</f>
        <v/>
      </c>
      <c r="L18" s="26" t="str">
        <f>_xlfn.IFNA(VLOOKUP($A18&amp;L$2,音调占用计算表!$Z$2:$AA$507,2,FALSE),"")</f>
        <v/>
      </c>
      <c r="M18" s="26" t="str">
        <f>_xlfn.IFNA(VLOOKUP($A18&amp;M$2,音调占用计算表!$Z$2:$AA$507,2,FALSE),"")</f>
        <v/>
      </c>
      <c r="N18" s="32">
        <f ca="1">_xlfn.IFNA(VLOOKUP($A18&amp;N$2,音调占用计算表!$Z$2:$AA$507,2,FALSE),"")</f>
        <v>12</v>
      </c>
      <c r="O18" s="25">
        <f ca="1">_xlfn.IFNA(VLOOKUP($A18&amp;O$2,音调占用计算表!$Z$2:$AA$507,2,FALSE),"")</f>
        <v>14</v>
      </c>
      <c r="P18" s="25">
        <f ca="1">_xlfn.IFNA(VLOOKUP($A18&amp;P$2,音调占用计算表!$Z$2:$AA$507,2,FALSE),"")</f>
        <v>4</v>
      </c>
      <c r="Q18" s="26" t="str">
        <f>_xlfn.IFNA(VLOOKUP($A18&amp;Q$2,音调占用计算表!$Z$2:$AA$507,2,FALSE),"")</f>
        <v/>
      </c>
      <c r="R18" s="26" t="str">
        <f>_xlfn.IFNA(VLOOKUP($A18&amp;R$2,音调占用计算表!$Z$2:$AA$507,2,FALSE),"")</f>
        <v/>
      </c>
      <c r="S18" s="26" t="str">
        <f>_xlfn.IFNA(VLOOKUP($A18&amp;S$2,音调占用计算表!$Z$2:$AA$507,2,FALSE),"")</f>
        <v/>
      </c>
      <c r="T18" s="26" t="str">
        <f>_xlfn.IFNA(VLOOKUP($A18&amp;T$2,音调占用计算表!$Z$2:$AA$507,2,FALSE),"")</f>
        <v/>
      </c>
      <c r="U18" s="25">
        <f ca="1">_xlfn.IFNA(VLOOKUP($A18&amp;U$2,音调占用计算表!$Z$2:$AA$507,2,FALSE),"")</f>
        <v>2</v>
      </c>
      <c r="V18" s="25">
        <f ca="1">_xlfn.IFNA(VLOOKUP($A18&amp;V$2,音调占用计算表!$Z$2:$AA$507,2,FALSE),"")</f>
        <v>2</v>
      </c>
      <c r="W18" s="26" t="str">
        <f>_xlfn.IFNA(VLOOKUP($A18&amp;W$2,音调占用计算表!$Z$2:$AA$507,2,FALSE),"")</f>
        <v/>
      </c>
      <c r="X18" s="26" t="str">
        <f>_xlfn.IFNA(VLOOKUP($A18&amp;X$2,音调占用计算表!$Z$2:$AA$507,2,FALSE),"")</f>
        <v/>
      </c>
      <c r="Y18" s="26" t="str">
        <f>_xlfn.IFNA(VLOOKUP($A18&amp;Y$2,音调占用计算表!$Z$2:$AA$507,2,FALSE),"")</f>
        <v/>
      </c>
      <c r="Z18" s="32">
        <f ca="1">_xlfn.IFNA(VLOOKUP($A18&amp;Z$2,音调占用计算表!$Z$2:$AA$507,2,FALSE),"")</f>
        <v>12</v>
      </c>
      <c r="AA18" s="26" t="str">
        <f>_xlfn.IFNA(VLOOKUP($A18&amp;AA$2,音调占用计算表!$Z$2:$AA$507,2,FALSE),"")</f>
        <v/>
      </c>
      <c r="AB18" s="25">
        <f ca="1">_xlfn.IFNA(VLOOKUP($A18&amp;AB$2,音调占用计算表!$Z$2:$AA$507,2,FALSE),"")</f>
        <v>4</v>
      </c>
      <c r="AC18" s="27">
        <f ca="1">_xlfn.IFNA(VLOOKUP($A18&amp;AC$2,音调占用计算表!$Z$2:$AA$507,2,FALSE),"")</f>
        <v>234</v>
      </c>
      <c r="AD18" s="32">
        <f ca="1">_xlfn.IFNA(VLOOKUP($A18&amp;AD$2,音调占用计算表!$Z$2:$AA$507,2,FALSE),"")</f>
        <v>12</v>
      </c>
      <c r="AE18" s="32">
        <f ca="1">_xlfn.IFNA(VLOOKUP($A18&amp;AE$2,音调占用计算表!$Z$2:$AA$507,2,FALSE),"")</f>
        <v>12</v>
      </c>
      <c r="AF18" s="25">
        <f ca="1">_xlfn.IFNA(VLOOKUP($A18&amp;AF$2,音调占用计算表!$Z$2:$AA$507,2,FALSE),"")</f>
        <v>2</v>
      </c>
      <c r="AG18" s="26" t="str">
        <f>_xlfn.IFNA(VLOOKUP($A18&amp;AG$2,音调占用计算表!$Z$2:$AA$507,2,FALSE),"")</f>
        <v/>
      </c>
      <c r="AH18" s="25">
        <f ca="1">_xlfn.IFNA(VLOOKUP($A18&amp;AH$2,音调占用计算表!$Z$2:$AA$507,2,FALSE),"")</f>
        <v>24</v>
      </c>
      <c r="AI18" s="26" t="str">
        <f>_xlfn.IFNA(VLOOKUP($A18&amp;AI$2,音调占用计算表!$Z$2:$AA$507,2,FALSE),"")</f>
        <v/>
      </c>
      <c r="AJ18" s="34" t="str">
        <f>_xlfn.IFNA(VLOOKUP($A18&amp;AJ$2,音调占用计算表!$Z$2:$AA$507,2,FALSE),"")</f>
        <v/>
      </c>
    </row>
    <row r="19" spans="1:37">
      <c r="A19" s="33" t="s">
        <v>16</v>
      </c>
      <c r="B19" s="26" t="str">
        <f>_xlfn.IFNA(VLOOKUP($A19&amp;B$2,音调占用计算表!$Z$2:$AA$507,2,FALSE),"")</f>
        <v/>
      </c>
      <c r="C19" s="26" t="str">
        <f>_xlfn.IFNA(VLOOKUP($A19&amp;C$2,音调占用计算表!$Z$2:$AA$507,2,FALSE),"")</f>
        <v/>
      </c>
      <c r="D19" s="25">
        <f ca="1">_xlfn.IFNA(VLOOKUP($A19&amp;D$2,音调占用计算表!$Z$2:$AA$507,2,FALSE),"")</f>
        <v>14</v>
      </c>
      <c r="E19" s="25">
        <f ca="1">_xlfn.IFNA(VLOOKUP($A19&amp;E$2,音调占用计算表!$Z$2:$AA$507,2,FALSE),"")</f>
        <v>14</v>
      </c>
      <c r="F19" s="28">
        <f ca="1">_xlfn.IFNA(VLOOKUP($A19&amp;F$2,音调占用计算表!$Z$2:$AA$507,2,FALSE),"")</f>
        <v>23</v>
      </c>
      <c r="G19" s="26" t="str">
        <f>_xlfn.IFNA(VLOOKUP($A19&amp;G$2,音调占用计算表!$Z$2:$AA$507,2,FALSE),"")</f>
        <v/>
      </c>
      <c r="H19" s="26" t="str">
        <f>_xlfn.IFNA(VLOOKUP($A19&amp;H$2,音调占用计算表!$Z$2:$AA$507,2,FALSE),"")</f>
        <v/>
      </c>
      <c r="I19" s="26" t="str">
        <f>_xlfn.IFNA(VLOOKUP($A19&amp;I$2,音调占用计算表!$Z$2:$AA$507,2,FALSE),"")</f>
        <v/>
      </c>
      <c r="J19" s="26" t="str">
        <f>_xlfn.IFNA(VLOOKUP($A19&amp;J$2,音调占用计算表!$Z$2:$AA$507,2,FALSE),"")</f>
        <v/>
      </c>
      <c r="K19" s="25">
        <f ca="1">_xlfn.IFNA(VLOOKUP($A19&amp;K$2,音调占用计算表!$Z$2:$AA$507,2,FALSE),"")</f>
        <v>14</v>
      </c>
      <c r="L19" s="25">
        <f ca="1">_xlfn.IFNA(VLOOKUP($A19&amp;L$2,音调占用计算表!$Z$2:$AA$507,2,FALSE),"")</f>
        <v>4</v>
      </c>
      <c r="M19" s="25">
        <f ca="1">_xlfn.IFNA(VLOOKUP($A19&amp;M$2,音调占用计算表!$Z$2:$AA$507,2,FALSE),"")</f>
        <v>14</v>
      </c>
      <c r="N19" s="26" t="str">
        <f>_xlfn.IFNA(VLOOKUP($A19&amp;N$2,音调占用计算表!$Z$2:$AA$507,2,FALSE),"")</f>
        <v/>
      </c>
      <c r="O19" s="26" t="str">
        <f>_xlfn.IFNA(VLOOKUP($A19&amp;O$2,音调占用计算表!$Z$2:$AA$507,2,FALSE),"")</f>
        <v/>
      </c>
      <c r="P19" s="26" t="str">
        <f>_xlfn.IFNA(VLOOKUP($A19&amp;P$2,音调占用计算表!$Z$2:$AA$507,2,FALSE),"")</f>
        <v/>
      </c>
      <c r="Q19" s="26" t="str">
        <f>_xlfn.IFNA(VLOOKUP($A19&amp;Q$2,音调占用计算表!$Z$2:$AA$507,2,FALSE),"")</f>
        <v/>
      </c>
      <c r="R19" s="26" t="str">
        <f>_xlfn.IFNA(VLOOKUP($A19&amp;R$2,音调占用计算表!$Z$2:$AA$507,2,FALSE),"")</f>
        <v/>
      </c>
      <c r="S19" s="28">
        <f ca="1">_xlfn.IFNA(VLOOKUP($A19&amp;S$2,音调占用计算表!$Z$2:$AA$507,2,FALSE),"")</f>
        <v>23</v>
      </c>
      <c r="T19" s="25">
        <f ca="1">_xlfn.IFNA(VLOOKUP($A19&amp;T$2,音调占用计算表!$Z$2:$AA$507,2,FALSE),"")</f>
        <v>24</v>
      </c>
      <c r="U19" s="26" t="str">
        <f>_xlfn.IFNA(VLOOKUP($A19&amp;U$2,音调占用计算表!$Z$2:$AA$507,2,FALSE),"")</f>
        <v/>
      </c>
      <c r="V19" s="25">
        <f ca="1">_xlfn.IFNA(VLOOKUP($A19&amp;V$2,音调占用计算表!$Z$2:$AA$507,2,FALSE),"")</f>
        <v>4</v>
      </c>
      <c r="W19" s="26" t="str">
        <f>_xlfn.IFNA(VLOOKUP($A19&amp;W$2,音调占用计算表!$Z$2:$AA$507,2,FALSE),"")</f>
        <v/>
      </c>
      <c r="X19" s="25">
        <f ca="1">_xlfn.IFNA(VLOOKUP($A19&amp;X$2,音调占用计算表!$Z$2:$AA$507,2,FALSE),"")</f>
        <v>2</v>
      </c>
      <c r="Y19" s="25">
        <f ca="1">_xlfn.IFNA(VLOOKUP($A19&amp;Y$2,音调占用计算表!$Z$2:$AA$507,2,FALSE),"")</f>
        <v>1</v>
      </c>
      <c r="Z19" s="29" t="str">
        <f>_xlfn.IFNA(VLOOKUP($A19&amp;Z$2,音调占用计算表!$Z$2:$AA$507,2,FALSE),"")</f>
        <v/>
      </c>
      <c r="AA19" s="25">
        <f ca="1">_xlfn.IFNA(VLOOKUP($A19&amp;AA$2,音调占用计算表!$Z$2:$AA$507,2,FALSE),"")</f>
        <v>2</v>
      </c>
      <c r="AB19" s="26" t="str">
        <f>_xlfn.IFNA(VLOOKUP($A19&amp;AB$2,音调占用计算表!$Z$2:$AA$507,2,FALSE),"")</f>
        <v/>
      </c>
      <c r="AC19" s="26" t="str">
        <f>_xlfn.IFNA(VLOOKUP($A19&amp;AC$2,音调占用计算表!$Z$2:$AA$507,2,FALSE),"")</f>
        <v/>
      </c>
      <c r="AD19" s="26" t="str">
        <f>_xlfn.IFNA(VLOOKUP($A19&amp;AD$2,音调占用计算表!$Z$2:$AA$507,2,FALSE),"")</f>
        <v/>
      </c>
      <c r="AE19" s="26" t="str">
        <f>_xlfn.IFNA(VLOOKUP($A19&amp;AE$2,音调占用计算表!$Z$2:$AA$507,2,FALSE),"")</f>
        <v/>
      </c>
      <c r="AF19" s="26" t="str">
        <f>_xlfn.IFNA(VLOOKUP($A19&amp;AF$2,音调占用计算表!$Z$2:$AA$507,2,FALSE),"")</f>
        <v/>
      </c>
      <c r="AG19" s="26" t="str">
        <f>_xlfn.IFNA(VLOOKUP($A19&amp;AG$2,音调占用计算表!$Z$2:$AA$507,2,FALSE),"")</f>
        <v/>
      </c>
      <c r="AH19" s="31">
        <f ca="1">_xlfn.IFNA(VLOOKUP($A19&amp;AH$2,音调占用计算表!$Z$2:$AA$507,2,FALSE),"")</f>
        <v>13</v>
      </c>
      <c r="AI19" s="26" t="str">
        <f>_xlfn.IFNA(VLOOKUP($A19&amp;AI$2,音调占用计算表!$Z$2:$AA$507,2,FALSE),"")</f>
        <v/>
      </c>
      <c r="AJ19" s="35">
        <f ca="1">_xlfn.IFNA(VLOOKUP($A19&amp;AJ$2,音调占用计算表!$Z$2:$AA$507,2,FALSE),"")</f>
        <v>4</v>
      </c>
    </row>
    <row r="20" spans="1:37">
      <c r="A20" s="33" t="s">
        <v>17</v>
      </c>
      <c r="B20" s="25">
        <f ca="1">_xlfn.IFNA(VLOOKUP($A20&amp;B$2,音调占用计算表!$Z$2:$AA$507,2,FALSE),"")</f>
        <v>14</v>
      </c>
      <c r="C20" s="26" t="str">
        <f>_xlfn.IFNA(VLOOKUP($A20&amp;C$2,音调占用计算表!$Z$2:$AA$507,2,FALSE),"")</f>
        <v/>
      </c>
      <c r="D20" s="25">
        <f ca="1">_xlfn.IFNA(VLOOKUP($A20&amp;D$2,音调占用计算表!$Z$2:$AA$507,2,FALSE),"")</f>
        <v>2</v>
      </c>
      <c r="E20" s="25">
        <f ca="1">_xlfn.IFNA(VLOOKUP($A20&amp;E$2,音调占用计算表!$Z$2:$AA$507,2,FALSE),"")</f>
        <v>14</v>
      </c>
      <c r="F20" s="25">
        <f ca="1">_xlfn.IFNA(VLOOKUP($A20&amp;F$2,音调占用计算表!$Z$2:$AA$507,2,FALSE),"")</f>
        <v>1</v>
      </c>
      <c r="G20" s="26" t="str">
        <f>_xlfn.IFNA(VLOOKUP($A20&amp;G$2,音调占用计算表!$Z$2:$AA$507,2,FALSE),"")</f>
        <v/>
      </c>
      <c r="H20" s="26" t="str">
        <f>_xlfn.IFNA(VLOOKUP($A20&amp;H$2,音调占用计算表!$Z$2:$AA$507,2,FALSE),"")</f>
        <v/>
      </c>
      <c r="I20" s="25">
        <f ca="1">_xlfn.IFNA(VLOOKUP($A20&amp;I$2,音调占用计算表!$Z$2:$AA$507,2,FALSE),"")</f>
        <v>14</v>
      </c>
      <c r="J20" s="26" t="str">
        <f>_xlfn.IFNA(VLOOKUP($A20&amp;J$2,音调占用计算表!$Z$2:$AA$507,2,FALSE),"")</f>
        <v/>
      </c>
      <c r="K20" s="31">
        <f ca="1">_xlfn.IFNA(VLOOKUP($A20&amp;K$2,音调占用计算表!$Z$2:$AA$507,2,FALSE),"")</f>
        <v>3</v>
      </c>
      <c r="L20" s="32">
        <f ca="1">_xlfn.IFNA(VLOOKUP($A20&amp;L$2,音调占用计算表!$Z$2:$AA$507,2,FALSE),"")</f>
        <v>12</v>
      </c>
      <c r="M20" s="25">
        <f ca="1">_xlfn.IFNA(VLOOKUP($A20&amp;M$2,音调占用计算表!$Z$2:$AA$507,2,FALSE),"")</f>
        <v>14</v>
      </c>
      <c r="N20" s="26" t="str">
        <f>_xlfn.IFNA(VLOOKUP($A20&amp;N$2,音调占用计算表!$Z$2:$AA$507,2,FALSE),"")</f>
        <v/>
      </c>
      <c r="O20" s="26" t="str">
        <f>_xlfn.IFNA(VLOOKUP($A20&amp;O$2,音调占用计算表!$Z$2:$AA$507,2,FALSE),"")</f>
        <v/>
      </c>
      <c r="P20" s="26" t="str">
        <f>_xlfn.IFNA(VLOOKUP($A20&amp;P$2,音调占用计算表!$Z$2:$AA$507,2,FALSE),"")</f>
        <v/>
      </c>
      <c r="Q20" s="26" t="str">
        <f>_xlfn.IFNA(VLOOKUP($A20&amp;Q$2,音调占用计算表!$Z$2:$AA$507,2,FALSE),"")</f>
        <v/>
      </c>
      <c r="R20" s="26" t="str">
        <f>_xlfn.IFNA(VLOOKUP($A20&amp;R$2,音调占用计算表!$Z$2:$AA$507,2,FALSE),"")</f>
        <v/>
      </c>
      <c r="S20" s="25">
        <f ca="1">_xlfn.IFNA(VLOOKUP($A20&amp;S$2,音调占用计算表!$Z$2:$AA$507,2,FALSE),"")</f>
        <v>14</v>
      </c>
      <c r="T20" s="25">
        <f ca="1">_xlfn.IFNA(VLOOKUP($A20&amp;T$2,音调占用计算表!$Z$2:$AA$507,2,FALSE),"")</f>
        <v>2</v>
      </c>
      <c r="U20" s="26" t="str">
        <f>_xlfn.IFNA(VLOOKUP($A20&amp;U$2,音调占用计算表!$Z$2:$AA$507,2,FALSE),"")</f>
        <v/>
      </c>
      <c r="V20" s="25">
        <f ca="1">_xlfn.IFNA(VLOOKUP($A20&amp;V$2,音调占用计算表!$Z$2:$AA$507,2,FALSE),"")</f>
        <v>1</v>
      </c>
      <c r="W20" s="26" t="str">
        <f>_xlfn.IFNA(VLOOKUP($A20&amp;W$2,音调占用计算表!$Z$2:$AA$507,2,FALSE),"")</f>
        <v/>
      </c>
      <c r="X20" s="26" t="str">
        <f>_xlfn.IFNA(VLOOKUP($A20&amp;X$2,音调占用计算表!$Z$2:$AA$507,2,FALSE),"")</f>
        <v/>
      </c>
      <c r="Y20" s="25">
        <f ca="1">_xlfn.IFNA(VLOOKUP($A20&amp;Y$2,音调占用计算表!$Z$2:$AA$507,2,FALSE),"")</f>
        <v>4</v>
      </c>
      <c r="Z20" s="29" t="str">
        <f>_xlfn.IFNA(VLOOKUP($A20&amp;Z$2,音调占用计算表!$Z$2:$AA$507,2,FALSE),"")</f>
        <v/>
      </c>
      <c r="AA20" s="25">
        <f ca="1">_xlfn.IFNA(VLOOKUP($A20&amp;AA$2,音调占用计算表!$Z$2:$AA$507,2,FALSE),"")</f>
        <v>1</v>
      </c>
      <c r="AB20" s="26" t="str">
        <f>_xlfn.IFNA(VLOOKUP($A20&amp;AB$2,音调占用计算表!$Z$2:$AA$507,2,FALSE),"")</f>
        <v/>
      </c>
      <c r="AC20" s="29" t="str">
        <f>_xlfn.IFNA(VLOOKUP($A20&amp;AC$2,音调占用计算表!$Z$2:$AA$507,2,FALSE),"")</f>
        <v/>
      </c>
      <c r="AD20" s="26" t="str">
        <f>_xlfn.IFNA(VLOOKUP($A20&amp;AD$2,音调占用计算表!$Z$2:$AA$507,2,FALSE),"")</f>
        <v/>
      </c>
      <c r="AE20" s="26" t="str">
        <f>_xlfn.IFNA(VLOOKUP($A20&amp;AE$2,音调占用计算表!$Z$2:$AA$507,2,FALSE),"")</f>
        <v/>
      </c>
      <c r="AF20" s="26" t="str">
        <f>_xlfn.IFNA(VLOOKUP($A20&amp;AF$2,音调占用计算表!$Z$2:$AA$507,2,FALSE),"")</f>
        <v/>
      </c>
      <c r="AG20" s="25">
        <f ca="1">_xlfn.IFNA(VLOOKUP($A20&amp;AG$2,音调占用计算表!$Z$2:$AA$507,2,FALSE),"")</f>
        <v>1</v>
      </c>
      <c r="AH20" s="25">
        <f ca="1">_xlfn.IFNA(VLOOKUP($A20&amp;AH$2,音调占用计算表!$Z$2:$AA$507,2,FALSE),"")</f>
        <v>14</v>
      </c>
      <c r="AI20" s="25">
        <f ca="1">_xlfn.IFNA(VLOOKUP($A20&amp;AI$2,音调占用计算表!$Z$2:$AA$507,2,FALSE),"")</f>
        <v>1</v>
      </c>
      <c r="AJ20" s="37">
        <f ca="1">_xlfn.IFNA(VLOOKUP($A20&amp;AJ$2,音调占用计算表!$Z$2:$AA$507,2,FALSE),"")</f>
        <v>3</v>
      </c>
    </row>
    <row r="21" spans="1:37">
      <c r="A21" s="33" t="s">
        <v>18</v>
      </c>
      <c r="B21" s="31">
        <f ca="1">_xlfn.IFNA(VLOOKUP($A21&amp;B$2,音调占用计算表!$Z$2:$AA$507,2,FALSE),"")</f>
        <v>3</v>
      </c>
      <c r="C21" s="26" t="str">
        <f>_xlfn.IFNA(VLOOKUP($A21&amp;C$2,音调占用计算表!$Z$2:$AA$507,2,FALSE),"")</f>
        <v/>
      </c>
      <c r="D21" s="25">
        <f ca="1">_xlfn.IFNA(VLOOKUP($A21&amp;D$2,音调占用计算表!$Z$2:$AA$507,2,FALSE),"")</f>
        <v>4</v>
      </c>
      <c r="E21" s="27">
        <f ca="1">_xlfn.IFNA(VLOOKUP($A21&amp;E$2,音调占用计算表!$Z$2:$AA$507,2,FALSE),"")</f>
        <v>124</v>
      </c>
      <c r="F21" s="32">
        <f ca="1">_xlfn.IFNA(VLOOKUP($A21&amp;F$2,音调占用计算表!$Z$2:$AA$507,2,FALSE),"")</f>
        <v>12</v>
      </c>
      <c r="G21" s="26" t="str">
        <f>_xlfn.IFNA(VLOOKUP($A21&amp;G$2,音调占用计算表!$Z$2:$AA$507,2,FALSE),"")</f>
        <v/>
      </c>
      <c r="H21" s="26" t="str">
        <f>_xlfn.IFNA(VLOOKUP($A21&amp;H$2,音调占用计算表!$Z$2:$AA$507,2,FALSE),"")</f>
        <v/>
      </c>
      <c r="I21" s="25">
        <f ca="1">_xlfn.IFNA(VLOOKUP($A21&amp;I$2,音调占用计算表!$Z$2:$AA$507,2,FALSE),"")</f>
        <v>24</v>
      </c>
      <c r="J21" s="30" t="str">
        <f>_xlfn.IFNA(VLOOKUP($A21&amp;J$2,音调占用计算表!$Z$2:$AA$507,2,FALSE),"")</f>
        <v/>
      </c>
      <c r="K21" s="30" t="str">
        <f>_xlfn.IFNA(VLOOKUP($A21&amp;K$2,音调占用计算表!$Z$2:$AA$507,2,FALSE),"")</f>
        <v/>
      </c>
      <c r="L21" s="25">
        <f ca="1">_xlfn.IFNA(VLOOKUP($A21&amp;L$2,音调占用计算表!$Z$2:$AA$507,2,FALSE),"")</f>
        <v>24</v>
      </c>
      <c r="M21" s="25">
        <f ca="1">_xlfn.IFNA(VLOOKUP($A21&amp;M$2,音调占用计算表!$Z$2:$AA$507,2,FALSE),"")</f>
        <v>4</v>
      </c>
      <c r="N21" s="29" t="str">
        <f>_xlfn.IFNA(VLOOKUP($A21&amp;N$2,音调占用计算表!$Z$2:$AA$507,2,FALSE),"")</f>
        <v/>
      </c>
      <c r="O21" s="31">
        <f ca="1">_xlfn.IFNA(VLOOKUP($A21&amp;O$2,音调占用计算表!$Z$2:$AA$507,2,FALSE),"")</f>
        <v>3</v>
      </c>
      <c r="P21" s="26" t="str">
        <f>_xlfn.IFNA(VLOOKUP($A21&amp;P$2,音调占用计算表!$Z$2:$AA$507,2,FALSE),"")</f>
        <v/>
      </c>
      <c r="Q21" s="26" t="str">
        <f>_xlfn.IFNA(VLOOKUP($A21&amp;Q$2,音调占用计算表!$Z$2:$AA$507,2,FALSE),"")</f>
        <v/>
      </c>
      <c r="R21" s="26" t="str">
        <f>_xlfn.IFNA(VLOOKUP($A21&amp;R$2,音调占用计算表!$Z$2:$AA$507,2,FALSE),"")</f>
        <v/>
      </c>
      <c r="S21" s="28">
        <f ca="1">_xlfn.IFNA(VLOOKUP($A21&amp;S$2,音调占用计算表!$Z$2:$AA$507,2,FALSE),"")</f>
        <v>23</v>
      </c>
      <c r="T21" s="26" t="str">
        <f>_xlfn.IFNA(VLOOKUP($A21&amp;T$2,音调占用计算表!$Z$2:$AA$507,2,FALSE),"")</f>
        <v/>
      </c>
      <c r="U21" s="26" t="str">
        <f>_xlfn.IFNA(VLOOKUP($A21&amp;U$2,音调占用计算表!$Z$2:$AA$507,2,FALSE),"")</f>
        <v/>
      </c>
      <c r="V21" s="25">
        <f ca="1">_xlfn.IFNA(VLOOKUP($A21&amp;V$2,音调占用计算表!$Z$2:$AA$507,2,FALSE),"")</f>
        <v>2</v>
      </c>
      <c r="W21" s="26" t="str">
        <f>_xlfn.IFNA(VLOOKUP($A21&amp;W$2,音调占用计算表!$Z$2:$AA$507,2,FALSE),"")</f>
        <v/>
      </c>
      <c r="X21" s="32">
        <f ca="1">_xlfn.IFNA(VLOOKUP($A21&amp;X$2,音调占用计算表!$Z$2:$AA$507,2,FALSE),"")</f>
        <v>12</v>
      </c>
      <c r="Y21" s="25">
        <f ca="1">_xlfn.IFNA(VLOOKUP($A21&amp;Y$2,音调占用计算表!$Z$2:$AA$507,2,FALSE),"")</f>
        <v>2</v>
      </c>
      <c r="Z21" s="30" t="str">
        <f>_xlfn.IFNA(VLOOKUP($A21&amp;Z$2,音调占用计算表!$Z$2:$AA$507,2,FALSE),"")</f>
        <v/>
      </c>
      <c r="AA21" s="25">
        <f ca="1">_xlfn.IFNA(VLOOKUP($A21&amp;AA$2,音调占用计算表!$Z$2:$AA$507,2,FALSE),"")</f>
        <v>2</v>
      </c>
      <c r="AB21" s="26" t="str">
        <f>_xlfn.IFNA(VLOOKUP($A21&amp;AB$2,音调占用计算表!$Z$2:$AA$507,2,FALSE),"")</f>
        <v/>
      </c>
      <c r="AC21" s="25">
        <f ca="1">_xlfn.IFNA(VLOOKUP($A21&amp;AC$2,音调占用计算表!$Z$2:$AA$507,2,FALSE),"")</f>
        <v>2</v>
      </c>
      <c r="AD21" s="25">
        <f ca="1">_xlfn.IFNA(VLOOKUP($A21&amp;AD$2,音调占用计算表!$Z$2:$AA$507,2,FALSE),"")</f>
        <v>1</v>
      </c>
      <c r="AE21" s="26" t="str">
        <f>_xlfn.IFNA(VLOOKUP($A21&amp;AE$2,音调占用计算表!$Z$2:$AA$507,2,FALSE),"")</f>
        <v/>
      </c>
      <c r="AF21" s="26" t="str">
        <f>_xlfn.IFNA(VLOOKUP($A21&amp;AF$2,音调占用计算表!$Z$2:$AA$507,2,FALSE),"")</f>
        <v/>
      </c>
      <c r="AG21" s="26" t="str">
        <f>_xlfn.IFNA(VLOOKUP($A21&amp;AG$2,音调占用计算表!$Z$2:$AA$507,2,FALSE),"")</f>
        <v/>
      </c>
      <c r="AH21" s="25">
        <f ca="1">_xlfn.IFNA(VLOOKUP($A21&amp;AH$2,音调占用计算表!$Z$2:$AA$507,2,FALSE),"")</f>
        <v>2</v>
      </c>
      <c r="AI21" s="26" t="str">
        <f>_xlfn.IFNA(VLOOKUP($A21&amp;AI$2,音调占用计算表!$Z$2:$AA$507,2,FALSE),"")</f>
        <v/>
      </c>
      <c r="AJ21" s="36">
        <f ca="1">_xlfn.IFNA(VLOOKUP($A21&amp;AJ$2,音调占用计算表!$Z$2:$AA$507,2,FALSE),"")</f>
        <v>12</v>
      </c>
    </row>
    <row r="22" spans="1:37">
      <c r="A22" s="33" t="s">
        <v>19</v>
      </c>
      <c r="B22" s="27">
        <f ca="1">_xlfn.IFNA(VLOOKUP($A22&amp;B$2,音调占用计算表!$Z$2:$AA$507,2,FALSE),"")</f>
        <v>234</v>
      </c>
      <c r="C22" s="25">
        <f ca="1">_xlfn.IFNA(VLOOKUP($A22&amp;C$2,音调占用计算表!$Z$2:$AA$507,2,FALSE),"")</f>
        <v>14</v>
      </c>
      <c r="D22" s="26" t="str">
        <f>_xlfn.IFNA(VLOOKUP($A22&amp;D$2,音调占用计算表!$Z$2:$AA$507,2,FALSE),"")</f>
        <v/>
      </c>
      <c r="E22" s="25">
        <f ca="1">_xlfn.IFNA(VLOOKUP($A22&amp;E$2,音调占用计算表!$Z$2:$AA$507,2,FALSE),"")</f>
        <v>1</v>
      </c>
      <c r="F22" s="27">
        <f ca="1">_xlfn.IFNA(VLOOKUP($A22&amp;F$2,音调占用计算表!$Z$2:$AA$507,2,FALSE),"")</f>
        <v>124</v>
      </c>
      <c r="G22" s="26" t="str">
        <f>_xlfn.IFNA(VLOOKUP($A22&amp;G$2,音调占用计算表!$Z$2:$AA$507,2,FALSE),"")</f>
        <v/>
      </c>
      <c r="H22" s="26" t="str">
        <f>_xlfn.IFNA(VLOOKUP($A22&amp;H$2,音调占用计算表!$Z$2:$AA$507,2,FALSE),"")</f>
        <v/>
      </c>
      <c r="I22" s="25">
        <f ca="1">_xlfn.IFNA(VLOOKUP($A22&amp;I$2,音调占用计算表!$Z$2:$AA$507,2,FALSE),"")</f>
        <v>4</v>
      </c>
      <c r="J22" s="27">
        <f ca="1">_xlfn.IFNA(VLOOKUP($A22&amp;J$2,音调占用计算表!$Z$2:$AA$507,2,FALSE),"")</f>
        <v>124</v>
      </c>
      <c r="K22" s="26" t="str">
        <f>_xlfn.IFNA(VLOOKUP($A22&amp;K$2,音调占用计算表!$Z$2:$AA$507,2,FALSE),"")</f>
        <v/>
      </c>
      <c r="L22" s="26" t="str">
        <f>_xlfn.IFNA(VLOOKUP($A22&amp;L$2,音调占用计算表!$Z$2:$AA$507,2,FALSE),"")</f>
        <v/>
      </c>
      <c r="M22" s="26" t="str">
        <f>_xlfn.IFNA(VLOOKUP($A22&amp;M$2,音调占用计算表!$Z$2:$AA$507,2,FALSE),"")</f>
        <v/>
      </c>
      <c r="N22" s="26" t="str">
        <f>_xlfn.IFNA(VLOOKUP($A22&amp;N$2,音调占用计算表!$Z$2:$AA$507,2,FALSE),"")</f>
        <v/>
      </c>
      <c r="O22" s="26" t="str">
        <f>_xlfn.IFNA(VLOOKUP($A22&amp;O$2,音调占用计算表!$Z$2:$AA$507,2,FALSE),"")</f>
        <v/>
      </c>
      <c r="P22" s="26" t="str">
        <f>_xlfn.IFNA(VLOOKUP($A22&amp;P$2,音调占用计算表!$Z$2:$AA$507,2,FALSE),"")</f>
        <v/>
      </c>
      <c r="Q22" s="26" t="str">
        <f>_xlfn.IFNA(VLOOKUP($A22&amp;Q$2,音调占用计算表!$Z$2:$AA$507,2,FALSE),"")</f>
        <v/>
      </c>
      <c r="R22" s="29" t="str">
        <f>_xlfn.IFNA(VLOOKUP($A22&amp;R$2,音调占用计算表!$Z$2:$AA$507,2,FALSE),"")</f>
        <v/>
      </c>
      <c r="S22" s="27">
        <f ca="1">_xlfn.IFNA(VLOOKUP($A22&amp;S$2,音调占用计算表!$Z$2:$AA$507,2,FALSE),"")</f>
        <v>124</v>
      </c>
      <c r="T22" s="27">
        <f ca="1">_xlfn.IFNA(VLOOKUP($A22&amp;T$2,音调占用计算表!$Z$2:$AA$507,2,FALSE),"")</f>
        <v>124</v>
      </c>
      <c r="U22" s="26" t="str">
        <f>_xlfn.IFNA(VLOOKUP($A22&amp;U$2,音调占用计算表!$Z$2:$AA$507,2,FALSE),"")</f>
        <v/>
      </c>
      <c r="V22" s="26" t="str">
        <f>_xlfn.IFNA(VLOOKUP($A22&amp;V$2,音调占用计算表!$Z$2:$AA$507,2,FALSE),"")</f>
        <v/>
      </c>
      <c r="W22" s="26" t="str">
        <f>_xlfn.IFNA(VLOOKUP($A22&amp;W$2,音调占用计算表!$Z$2:$AA$507,2,FALSE),"")</f>
        <v/>
      </c>
      <c r="X22" s="27">
        <f ca="1">_xlfn.IFNA(VLOOKUP($A22&amp;X$2,音调占用计算表!$Z$2:$AA$507,2,FALSE),"")</f>
        <v>124</v>
      </c>
      <c r="Y22" s="25">
        <f ca="1">_xlfn.IFNA(VLOOKUP($A22&amp;Y$2,音调占用计算表!$Z$2:$AA$507,2,FALSE),"")</f>
        <v>14</v>
      </c>
      <c r="Z22" s="25">
        <f ca="1">_xlfn.IFNA(VLOOKUP($A22&amp;Z$2,音调占用计算表!$Z$2:$AA$507,2,FALSE),"")</f>
        <v>4</v>
      </c>
      <c r="AA22" s="26" t="str">
        <f>_xlfn.IFNA(VLOOKUP($A22&amp;AA$2,音调占用计算表!$Z$2:$AA$507,2,FALSE),"")</f>
        <v/>
      </c>
      <c r="AB22" s="26" t="str">
        <f>_xlfn.IFNA(VLOOKUP($A22&amp;AB$2,音调占用计算表!$Z$2:$AA$507,2,FALSE),"")</f>
        <v/>
      </c>
      <c r="AC22" s="26" t="str">
        <f>_xlfn.IFNA(VLOOKUP($A22&amp;AC$2,音调占用计算表!$Z$2:$AA$507,2,FALSE),"")</f>
        <v/>
      </c>
      <c r="AD22" s="26" t="str">
        <f>_xlfn.IFNA(VLOOKUP($A22&amp;AD$2,音调占用计算表!$Z$2:$AA$507,2,FALSE),"")</f>
        <v/>
      </c>
      <c r="AE22" s="29" t="str">
        <f>_xlfn.IFNA(VLOOKUP($A22&amp;AE$2,音调占用计算表!$Z$2:$AA$507,2,FALSE),"")</f>
        <v/>
      </c>
      <c r="AF22" s="26" t="str">
        <f>_xlfn.IFNA(VLOOKUP($A22&amp;AF$2,音调占用计算表!$Z$2:$AA$507,2,FALSE),"")</f>
        <v/>
      </c>
      <c r="AG22" s="26" t="str">
        <f>_xlfn.IFNA(VLOOKUP($A22&amp;AG$2,音调占用计算表!$Z$2:$AA$507,2,FALSE),"")</f>
        <v/>
      </c>
      <c r="AH22" s="26" t="str">
        <f>_xlfn.IFNA(VLOOKUP($A22&amp;AH$2,音调占用计算表!$Z$2:$AA$507,2,FALSE),"")</f>
        <v/>
      </c>
      <c r="AI22" s="26" t="str">
        <f>_xlfn.IFNA(VLOOKUP($A22&amp;AI$2,音调占用计算表!$Z$2:$AA$507,2,FALSE),"")</f>
        <v/>
      </c>
      <c r="AJ22" s="34" t="str">
        <f>_xlfn.IFNA(VLOOKUP($A22&amp;AJ$2,音调占用计算表!$Z$2:$AA$507,2,FALSE),"")</f>
        <v/>
      </c>
    </row>
    <row r="23" spans="1:37">
      <c r="A23" s="33" t="s">
        <v>20</v>
      </c>
      <c r="B23" s="26" t="str">
        <f>_xlfn.IFNA(VLOOKUP($A23&amp;B$2,音调占用计算表!$Z$2:$AA$507,2,FALSE),"")</f>
        <v/>
      </c>
      <c r="C23" s="26" t="str">
        <f>_xlfn.IFNA(VLOOKUP($A23&amp;C$2,音调占用计算表!$Z$2:$AA$507,2,FALSE),"")</f>
        <v/>
      </c>
      <c r="D23" s="26" t="str">
        <f>_xlfn.IFNA(VLOOKUP($A23&amp;D$2,音调占用计算表!$Z$2:$AA$507,2,FALSE),"")</f>
        <v/>
      </c>
      <c r="E23" s="32">
        <f ca="1">_xlfn.IFNA(VLOOKUP($A23&amp;E$2,音调占用计算表!$Z$2:$AA$507,2,FALSE),"")</f>
        <v>12</v>
      </c>
      <c r="F23" s="26" t="str">
        <f>_xlfn.IFNA(VLOOKUP($A23&amp;F$2,音调占用计算表!$Z$2:$AA$507,2,FALSE),"")</f>
        <v/>
      </c>
      <c r="G23" s="26" t="str">
        <f>_xlfn.IFNA(VLOOKUP($A23&amp;G$2,音调占用计算表!$Z$2:$AA$507,2,FALSE),"")</f>
        <v/>
      </c>
      <c r="H23" s="26" t="str">
        <f>_xlfn.IFNA(VLOOKUP($A23&amp;H$2,音调占用计算表!$Z$2:$AA$507,2,FALSE),"")</f>
        <v/>
      </c>
      <c r="I23" s="26" t="str">
        <f>_xlfn.IFNA(VLOOKUP($A23&amp;I$2,音调占用计算表!$Z$2:$AA$507,2,FALSE),"")</f>
        <v/>
      </c>
      <c r="J23" s="26" t="str">
        <f>_xlfn.IFNA(VLOOKUP($A23&amp;J$2,音调占用计算表!$Z$2:$AA$507,2,FALSE),"")</f>
        <v/>
      </c>
      <c r="K23" s="26" t="str">
        <f>_xlfn.IFNA(VLOOKUP($A23&amp;K$2,音调占用计算表!$Z$2:$AA$507,2,FALSE),"")</f>
        <v/>
      </c>
      <c r="L23" s="26" t="str">
        <f>_xlfn.IFNA(VLOOKUP($A23&amp;L$2,音调占用计算表!$Z$2:$AA$507,2,FALSE),"")</f>
        <v/>
      </c>
      <c r="M23" s="26" t="str">
        <f>_xlfn.IFNA(VLOOKUP($A23&amp;M$2,音调占用计算表!$Z$2:$AA$507,2,FALSE),"")</f>
        <v/>
      </c>
      <c r="N23" s="25">
        <f ca="1">_xlfn.IFNA(VLOOKUP($A23&amp;N$2,音调占用计算表!$Z$2:$AA$507,2,FALSE),"")</f>
        <v>14</v>
      </c>
      <c r="O23" s="25">
        <f ca="1">_xlfn.IFNA(VLOOKUP($A23&amp;O$2,音调占用计算表!$Z$2:$AA$507,2,FALSE),"")</f>
        <v>24</v>
      </c>
      <c r="P23" s="31">
        <f ca="1">_xlfn.IFNA(VLOOKUP($A23&amp;P$2,音调占用计算表!$Z$2:$AA$507,2,FALSE),"")</f>
        <v>3</v>
      </c>
      <c r="Q23" s="26" t="str">
        <f>_xlfn.IFNA(VLOOKUP($A23&amp;Q$2,音调占用计算表!$Z$2:$AA$507,2,FALSE),"")</f>
        <v/>
      </c>
      <c r="R23" s="26" t="str">
        <f>_xlfn.IFNA(VLOOKUP($A23&amp;R$2,音调占用计算表!$Z$2:$AA$507,2,FALSE),"")</f>
        <v/>
      </c>
      <c r="S23" s="26" t="str">
        <f>_xlfn.IFNA(VLOOKUP($A23&amp;S$2,音调占用计算表!$Z$2:$AA$507,2,FALSE),"")</f>
        <v/>
      </c>
      <c r="T23" s="26" t="str">
        <f>_xlfn.IFNA(VLOOKUP($A23&amp;T$2,音调占用计算表!$Z$2:$AA$507,2,FALSE),"")</f>
        <v/>
      </c>
      <c r="U23" s="25">
        <f ca="1">_xlfn.IFNA(VLOOKUP($A23&amp;U$2,音调占用计算表!$Z$2:$AA$507,2,FALSE),"")</f>
        <v>14</v>
      </c>
      <c r="V23" s="25">
        <f ca="1">_xlfn.IFNA(VLOOKUP($A23&amp;V$2,音调占用计算表!$Z$2:$AA$507,2,FALSE),"")</f>
        <v>14</v>
      </c>
      <c r="W23" s="26" t="str">
        <f>_xlfn.IFNA(VLOOKUP($A23&amp;W$2,音调占用计算表!$Z$2:$AA$507,2,FALSE),"")</f>
        <v/>
      </c>
      <c r="X23" s="26" t="str">
        <f>_xlfn.IFNA(VLOOKUP($A23&amp;X$2,音调占用计算表!$Z$2:$AA$507,2,FALSE),"")</f>
        <v/>
      </c>
      <c r="Y23" s="26" t="str">
        <f>_xlfn.IFNA(VLOOKUP($A23&amp;Y$2,音调占用计算表!$Z$2:$AA$507,2,FALSE),"")</f>
        <v/>
      </c>
      <c r="Z23" s="32">
        <f ca="1">_xlfn.IFNA(VLOOKUP($A23&amp;Z$2,音调占用计算表!$Z$2:$AA$507,2,FALSE),"")</f>
        <v>12</v>
      </c>
      <c r="AA23" s="26" t="str">
        <f>_xlfn.IFNA(VLOOKUP($A23&amp;AA$2,音调占用计算表!$Z$2:$AA$507,2,FALSE),"")</f>
        <v/>
      </c>
      <c r="AB23" s="25">
        <f ca="1">_xlfn.IFNA(VLOOKUP($A23&amp;AB$2,音调占用计算表!$Z$2:$AA$507,2,FALSE),"")</f>
        <v>1</v>
      </c>
      <c r="AC23" s="31">
        <f ca="1">_xlfn.IFNA(VLOOKUP($A23&amp;AC$2,音调占用计算表!$Z$2:$AA$507,2,FALSE),"")</f>
        <v>13</v>
      </c>
      <c r="AD23" s="25">
        <f ca="1">_xlfn.IFNA(VLOOKUP($A23&amp;AD$2,音调占用计算表!$Z$2:$AA$507,2,FALSE),"")</f>
        <v>14</v>
      </c>
      <c r="AE23" s="25">
        <f ca="1">_xlfn.IFNA(VLOOKUP($A23&amp;AE$2,音调占用计算表!$Z$2:$AA$507,2,FALSE),"")</f>
        <v>14</v>
      </c>
      <c r="AF23" s="32">
        <f ca="1">_xlfn.IFNA(VLOOKUP($A23&amp;AF$2,音调占用计算表!$Z$2:$AA$507,2,FALSE),"")</f>
        <v>12</v>
      </c>
      <c r="AG23" s="26" t="str">
        <f>_xlfn.IFNA(VLOOKUP($A23&amp;AG$2,音调占用计算表!$Z$2:$AA$507,2,FALSE),"")</f>
        <v/>
      </c>
      <c r="AH23" s="25">
        <f ca="1">_xlfn.IFNA(VLOOKUP($A23&amp;AH$2,音调占用计算表!$Z$2:$AA$507,2,FALSE),"")</f>
        <v>24</v>
      </c>
      <c r="AI23" s="26" t="str">
        <f>_xlfn.IFNA(VLOOKUP($A23&amp;AI$2,音调占用计算表!$Z$2:$AA$507,2,FALSE),"")</f>
        <v/>
      </c>
      <c r="AJ23" s="34" t="str">
        <f>_xlfn.IFNA(VLOOKUP($A23&amp;AJ$2,音调占用计算表!$Z$2:$AA$507,2,FALSE),"")</f>
        <v/>
      </c>
    </row>
    <row r="24" spans="1:37">
      <c r="A24" s="33" t="s">
        <v>21</v>
      </c>
      <c r="B24" s="25">
        <f ca="1">_xlfn.IFNA(VLOOKUP($A24&amp;B$2,音调占用计算表!$Z$2:$AA$507,2,FALSE),"")</f>
        <v>13</v>
      </c>
      <c r="C24" s="26" t="str">
        <f>_xlfn.IFNA(VLOOKUP($A24&amp;C$2,音调占用计算表!$Z$2:$AA$507,2,FALSE),"")</f>
        <v/>
      </c>
      <c r="D24" s="25">
        <f ca="1">_xlfn.IFNA(VLOOKUP($A24&amp;D$2,音调占用计算表!$Z$2:$AA$507,2,FALSE),"")</f>
        <v>14</v>
      </c>
      <c r="E24" s="31">
        <f ca="1">_xlfn.IFNA(VLOOKUP($A24&amp;E$2,音调占用计算表!$Z$2:$AA$507,2,FALSE),"")</f>
        <v>13</v>
      </c>
      <c r="F24" s="25">
        <f ca="1">_xlfn.IFNA(VLOOKUP($A24&amp;F$2,音调占用计算表!$Z$2:$AA$507,2,FALSE),"")</f>
        <v>24</v>
      </c>
      <c r="G24" s="26" t="str">
        <f>_xlfn.IFNA(VLOOKUP($A24&amp;G$2,音调占用计算表!$Z$2:$AA$507,2,FALSE),"")</f>
        <v/>
      </c>
      <c r="H24" s="26" t="str">
        <f>_xlfn.IFNA(VLOOKUP($A24&amp;H$2,音调占用计算表!$Z$2:$AA$507,2,FALSE),"")</f>
        <v/>
      </c>
      <c r="I24" s="26" t="str">
        <f>_xlfn.IFNA(VLOOKUP($A24&amp;I$2,音调占用计算表!$Z$2:$AA$507,2,FALSE),"")</f>
        <v/>
      </c>
      <c r="J24" s="26" t="str">
        <f>_xlfn.IFNA(VLOOKUP($A24&amp;J$2,音调占用计算表!$Z$2:$AA$507,2,FALSE),"")</f>
        <v/>
      </c>
      <c r="K24" s="26" t="str">
        <f>_xlfn.IFNA(VLOOKUP($A24&amp;K$2,音调占用计算表!$Z$2:$AA$507,2,FALSE),"")</f>
        <v/>
      </c>
      <c r="L24" s="25">
        <f ca="1">_xlfn.IFNA(VLOOKUP($A24&amp;L$2,音调占用计算表!$Z$2:$AA$507,2,FALSE),"")</f>
        <v>14</v>
      </c>
      <c r="M24" s="32">
        <f ca="1">_xlfn.IFNA(VLOOKUP($A24&amp;M$2,音调占用计算表!$Z$2:$AA$507,2,FALSE),"")</f>
        <v>12</v>
      </c>
      <c r="N24" s="26" t="str">
        <f>_xlfn.IFNA(VLOOKUP($A24&amp;N$2,音调占用计算表!$Z$2:$AA$507,2,FALSE),"")</f>
        <v/>
      </c>
      <c r="O24" s="26" t="str">
        <f>_xlfn.IFNA(VLOOKUP($A24&amp;O$2,音调占用计算表!$Z$2:$AA$507,2,FALSE),"")</f>
        <v/>
      </c>
      <c r="P24" s="25">
        <f ca="1">_xlfn.IFNA(VLOOKUP($A24&amp;P$2,音调占用计算表!$Z$2:$AA$507,2,FALSE),"")</f>
        <v>14</v>
      </c>
      <c r="Q24" s="26" t="str">
        <f>_xlfn.IFNA(VLOOKUP($A24&amp;Q$2,音调占用计算表!$Z$2:$AA$507,2,FALSE),"")</f>
        <v/>
      </c>
      <c r="R24" s="26" t="str">
        <f>_xlfn.IFNA(VLOOKUP($A24&amp;R$2,音调占用计算表!$Z$2:$AA$507,2,FALSE),"")</f>
        <v/>
      </c>
      <c r="S24" s="28">
        <f ca="1">_xlfn.IFNA(VLOOKUP($A24&amp;S$2,音调占用计算表!$Z$2:$AA$507,2,FALSE),"")</f>
        <v>23</v>
      </c>
      <c r="T24" s="26" t="str">
        <f>_xlfn.IFNA(VLOOKUP($A24&amp;T$2,音调占用计算表!$Z$2:$AA$507,2,FALSE),"")</f>
        <v/>
      </c>
      <c r="U24" s="25">
        <f ca="1">_xlfn.IFNA(VLOOKUP($A24&amp;U$2,音调占用计算表!$Z$2:$AA$507,2,FALSE),"")</f>
        <v>14</v>
      </c>
      <c r="V24" s="25">
        <f ca="1">_xlfn.IFNA(VLOOKUP($A24&amp;V$2,音调占用计算表!$Z$2:$AA$507,2,FALSE),"")</f>
        <v>24</v>
      </c>
      <c r="W24" s="26" t="str">
        <f>_xlfn.IFNA(VLOOKUP($A24&amp;W$2,音调占用计算表!$Z$2:$AA$507,2,FALSE),"")</f>
        <v/>
      </c>
      <c r="X24" s="25">
        <f ca="1">_xlfn.IFNA(VLOOKUP($A24&amp;X$2,音调占用计算表!$Z$2:$AA$507,2,FALSE),"")</f>
        <v>2</v>
      </c>
      <c r="Y24" s="26" t="str">
        <f>_xlfn.IFNA(VLOOKUP($A24&amp;Y$2,音调占用计算表!$Z$2:$AA$507,2,FALSE),"")</f>
        <v/>
      </c>
      <c r="Z24" s="25">
        <f ca="1">_xlfn.IFNA(VLOOKUP($A24&amp;Z$2,音调占用计算表!$Z$2:$AA$507,2,FALSE),"")</f>
        <v>14</v>
      </c>
      <c r="AA24" s="31">
        <f ca="1">_xlfn.IFNA(VLOOKUP($A24&amp;AA$2,音调占用计算表!$Z$2:$AA$507,2,FALSE),"")</f>
        <v>3</v>
      </c>
      <c r="AB24" s="26" t="str">
        <f>_xlfn.IFNA(VLOOKUP($A24&amp;AB$2,音调占用计算表!$Z$2:$AA$507,2,FALSE),"")</f>
        <v/>
      </c>
      <c r="AC24" s="26" t="str">
        <f>_xlfn.IFNA(VLOOKUP($A24&amp;AC$2,音调占用计算表!$Z$2:$AA$507,2,FALSE),"")</f>
        <v/>
      </c>
      <c r="AD24" s="26" t="str">
        <f>_xlfn.IFNA(VLOOKUP($A24&amp;AD$2,音调占用计算表!$Z$2:$AA$507,2,FALSE),"")</f>
        <v/>
      </c>
      <c r="AE24" s="26" t="str">
        <f>_xlfn.IFNA(VLOOKUP($A24&amp;AE$2,音调占用计算表!$Z$2:$AA$507,2,FALSE),"")</f>
        <v/>
      </c>
      <c r="AF24" s="26" t="str">
        <f>_xlfn.IFNA(VLOOKUP($A24&amp;AF$2,音调占用计算表!$Z$2:$AA$507,2,FALSE),"")</f>
        <v/>
      </c>
      <c r="AG24" s="26" t="str">
        <f>_xlfn.IFNA(VLOOKUP($A24&amp;AG$2,音调占用计算表!$Z$2:$AA$507,2,FALSE),"")</f>
        <v/>
      </c>
      <c r="AH24" s="25">
        <f ca="1">_xlfn.IFNA(VLOOKUP($A24&amp;AH$2,音调占用计算表!$Z$2:$AA$507,2,FALSE),"")</f>
        <v>2</v>
      </c>
      <c r="AI24" s="26" t="str">
        <f>_xlfn.IFNA(VLOOKUP($A24&amp;AI$2,音调占用计算表!$Z$2:$AA$507,2,FALSE),"")</f>
        <v/>
      </c>
      <c r="AJ24" s="34" t="str">
        <f>_xlfn.IFNA(VLOOKUP($A24&amp;AJ$2,音调占用计算表!$Z$2:$AA$507,2,FALSE),"")</f>
        <v/>
      </c>
    </row>
    <row r="25" spans="1:37" ht="18.75" thickBot="1">
      <c r="A25" s="38" t="s">
        <v>22</v>
      </c>
      <c r="B25" s="39">
        <f ca="1">_xlfn.IFNA(VLOOKUP($A25&amp;B$2,音调占用计算表!$Z$2:$AA$507,2,FALSE),"")</f>
        <v>14</v>
      </c>
      <c r="C25" s="40" t="str">
        <f>_xlfn.IFNA(VLOOKUP($A25&amp;C$2,音调占用计算表!$Z$2:$AA$507,2,FALSE),"")</f>
        <v/>
      </c>
      <c r="D25" s="39">
        <f ca="1">_xlfn.IFNA(VLOOKUP($A25&amp;D$2,音调占用计算表!$Z$2:$AA$507,2,FALSE),"")</f>
        <v>2</v>
      </c>
      <c r="E25" s="41">
        <f ca="1">_xlfn.IFNA(VLOOKUP($A25&amp;E$2,音调占用计算表!$Z$2:$AA$507,2,FALSE),"")</f>
        <v>13</v>
      </c>
      <c r="F25" s="42">
        <f ca="1">_xlfn.IFNA(VLOOKUP($A25&amp;F$2,音调占用计算表!$Z$2:$AA$507,2,FALSE),"")</f>
        <v>12</v>
      </c>
      <c r="G25" s="40" t="str">
        <f>_xlfn.IFNA(VLOOKUP($A25&amp;G$2,音调占用计算表!$Z$2:$AA$507,2,FALSE),"")</f>
        <v/>
      </c>
      <c r="H25" s="40" t="str">
        <f>_xlfn.IFNA(VLOOKUP($A25&amp;H$2,音调占用计算表!$Z$2:$AA$507,2,FALSE),"")</f>
        <v/>
      </c>
      <c r="I25" s="39">
        <f ca="1">_xlfn.IFNA(VLOOKUP($A25&amp;I$2,音调占用计算表!$Z$2:$AA$507,2,FALSE),"")</f>
        <v>1</v>
      </c>
      <c r="J25" s="40" t="str">
        <f>_xlfn.IFNA(VLOOKUP($A25&amp;J$2,音调占用计算表!$Z$2:$AA$507,2,FALSE),"")</f>
        <v/>
      </c>
      <c r="K25" s="40" t="str">
        <f>_xlfn.IFNA(VLOOKUP($A25&amp;K$2,音调占用计算表!$Z$2:$AA$507,2,FALSE),"")</f>
        <v/>
      </c>
      <c r="L25" s="43">
        <f ca="1">_xlfn.IFNA(VLOOKUP($A25&amp;L$2,音调占用计算表!$Z$2:$AA$507,2,FALSE),"")</f>
        <v>3</v>
      </c>
      <c r="M25" s="42">
        <f ca="1">_xlfn.IFNA(VLOOKUP($A25&amp;M$2,音调占用计算表!$Z$2:$AA$507,2,FALSE),"")</f>
        <v>12</v>
      </c>
      <c r="N25" s="40" t="str">
        <f>_xlfn.IFNA(VLOOKUP($A25&amp;N$2,音调占用计算表!$Z$2:$AA$507,2,FALSE),"")</f>
        <v/>
      </c>
      <c r="O25" s="40" t="str">
        <f>_xlfn.IFNA(VLOOKUP($A25&amp;O$2,音调占用计算表!$Z$2:$AA$507,2,FALSE),"")</f>
        <v/>
      </c>
      <c r="P25" s="40" t="str">
        <f>_xlfn.IFNA(VLOOKUP($A25&amp;P$2,音调占用计算表!$Z$2:$AA$507,2,FALSE),"")</f>
        <v/>
      </c>
      <c r="Q25" s="40" t="str">
        <f>_xlfn.IFNA(VLOOKUP($A25&amp;Q$2,音调占用计算表!$Z$2:$AA$507,2,FALSE),"")</f>
        <v/>
      </c>
      <c r="R25" s="40" t="str">
        <f>_xlfn.IFNA(VLOOKUP($A25&amp;R$2,音调占用计算表!$Z$2:$AA$507,2,FALSE),"")</f>
        <v/>
      </c>
      <c r="S25" s="39">
        <f ca="1">_xlfn.IFNA(VLOOKUP($A25&amp;S$2,音调占用计算表!$Z$2:$AA$507,2,FALSE),"")</f>
        <v>14</v>
      </c>
      <c r="T25" s="43">
        <f ca="1">_xlfn.IFNA(VLOOKUP($A25&amp;T$2,音调占用计算表!$Z$2:$AA$507,2,FALSE),"")</f>
        <v>3</v>
      </c>
      <c r="U25" s="40" t="str">
        <f>_xlfn.IFNA(VLOOKUP($A25&amp;U$2,音调占用计算表!$Z$2:$AA$507,2,FALSE),"")</f>
        <v/>
      </c>
      <c r="V25" s="43">
        <f ca="1">_xlfn.IFNA(VLOOKUP($A25&amp;V$2,音调占用计算表!$Z$2:$AA$507,2,FALSE),"")</f>
        <v>3</v>
      </c>
      <c r="W25" s="40" t="str">
        <f>_xlfn.IFNA(VLOOKUP($A25&amp;W$2,音调占用计算表!$Z$2:$AA$507,2,FALSE),"")</f>
        <v/>
      </c>
      <c r="X25" s="39">
        <f ca="1">_xlfn.IFNA(VLOOKUP($A25&amp;X$2,音调占用计算表!$Z$2:$AA$507,2,FALSE),"")</f>
        <v>14</v>
      </c>
      <c r="Y25" s="39">
        <f ca="1">_xlfn.IFNA(VLOOKUP($A25&amp;Y$2,音调占用计算表!$Z$2:$AA$507,2,FALSE),"")</f>
        <v>1</v>
      </c>
      <c r="Z25" s="40" t="str">
        <f>_xlfn.IFNA(VLOOKUP($A25&amp;Z$2,音调占用计算表!$Z$2:$AA$507,2,FALSE),"")</f>
        <v/>
      </c>
      <c r="AA25" s="39">
        <f ca="1">_xlfn.IFNA(VLOOKUP($A25&amp;AA$2,音调占用计算表!$Z$2:$AA$507,2,FALSE),"")</f>
        <v>1</v>
      </c>
      <c r="AB25" s="40" t="str">
        <f>_xlfn.IFNA(VLOOKUP($A25&amp;AB$2,音调占用计算表!$Z$2:$AA$507,2,FALSE),"")</f>
        <v/>
      </c>
      <c r="AC25" s="40" t="str">
        <f>_xlfn.IFNA(VLOOKUP($A25&amp;AC$2,音调占用计算表!$Z$2:$AA$507,2,FALSE),"")</f>
        <v/>
      </c>
      <c r="AD25" s="40" t="str">
        <f>_xlfn.IFNA(VLOOKUP($A25&amp;AD$2,音调占用计算表!$Z$2:$AA$507,2,FALSE),"")</f>
        <v/>
      </c>
      <c r="AE25" s="40" t="str">
        <f>_xlfn.IFNA(VLOOKUP($A25&amp;AE$2,音调占用计算表!$Z$2:$AA$507,2,FALSE),"")</f>
        <v/>
      </c>
      <c r="AF25" s="40" t="str">
        <f>_xlfn.IFNA(VLOOKUP($A25&amp;AF$2,音调占用计算表!$Z$2:$AA$507,2,FALSE),"")</f>
        <v/>
      </c>
      <c r="AG25" s="40" t="str">
        <f>_xlfn.IFNA(VLOOKUP($A25&amp;AG$2,音调占用计算表!$Z$2:$AA$507,2,FALSE),"")</f>
        <v/>
      </c>
      <c r="AH25" s="39">
        <f ca="1">_xlfn.IFNA(VLOOKUP($A25&amp;AH$2,音调占用计算表!$Z$2:$AA$507,2,FALSE),"")</f>
        <v>4</v>
      </c>
      <c r="AI25" s="39">
        <f ca="1">_xlfn.IFNA(VLOOKUP($A25&amp;AI$2,音调占用计算表!$Z$2:$AA$507,2,FALSE),"")</f>
        <v>1</v>
      </c>
      <c r="AJ25" s="44">
        <f ca="1">_xlfn.IFNA(VLOOKUP($A25&amp;AJ$2,音调占用计算表!$Z$2:$AA$507,2,FALSE),"")</f>
        <v>14</v>
      </c>
    </row>
    <row r="26" spans="1:37" ht="24" customHeight="1">
      <c r="A26" s="91" t="s">
        <v>2235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3"/>
    </row>
    <row r="27" spans="1:37" ht="18.75" thickBot="1">
      <c r="A27" s="84" t="s">
        <v>2234</v>
      </c>
      <c r="B27" s="85"/>
      <c r="C27" s="85"/>
      <c r="D27" s="85"/>
      <c r="E27" s="85"/>
      <c r="F27" s="85"/>
      <c r="G27" s="85"/>
      <c r="H27" s="85"/>
      <c r="I27" s="83" t="s">
        <v>2236</v>
      </c>
      <c r="J27" s="83"/>
      <c r="K27" s="83"/>
      <c r="L27" s="83"/>
      <c r="M27" s="83"/>
      <c r="N27" s="83"/>
      <c r="O27" s="83"/>
      <c r="P27" s="83"/>
      <c r="Q27" s="83"/>
      <c r="R27" s="83"/>
      <c r="S27" s="82" t="s">
        <v>2237</v>
      </c>
      <c r="T27" s="82"/>
      <c r="U27" s="82"/>
      <c r="V27" s="82"/>
      <c r="W27" s="82"/>
      <c r="X27" s="82"/>
      <c r="Y27" s="82"/>
      <c r="Z27" s="82"/>
      <c r="AA27" s="82"/>
      <c r="AB27" s="82"/>
      <c r="AC27" s="94" t="s">
        <v>2238</v>
      </c>
      <c r="AD27" s="94"/>
      <c r="AE27" s="94"/>
      <c r="AF27" s="94"/>
      <c r="AG27" s="94"/>
      <c r="AH27" s="94"/>
      <c r="AI27" s="94"/>
      <c r="AJ27" s="95"/>
    </row>
    <row r="28" spans="1:37" ht="18.75" thickBot="1">
      <c r="A28" s="48"/>
      <c r="B28" s="48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</row>
    <row r="29" spans="1:37" ht="30" customHeight="1">
      <c r="A29" s="89" t="s">
        <v>2239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50"/>
    </row>
    <row r="30" spans="1:37">
      <c r="A30" s="51"/>
      <c r="B30" s="52" t="s">
        <v>2182</v>
      </c>
      <c r="C30" s="52" t="s">
        <v>2183</v>
      </c>
      <c r="D30" s="52" t="s">
        <v>2184</v>
      </c>
      <c r="E30" s="52" t="s">
        <v>2185</v>
      </c>
      <c r="F30" s="52" t="s">
        <v>2186</v>
      </c>
      <c r="G30" s="52" t="s">
        <v>2187</v>
      </c>
      <c r="H30" s="52" t="s">
        <v>2188</v>
      </c>
      <c r="I30" s="52" t="s">
        <v>2189</v>
      </c>
      <c r="J30" s="52" t="s">
        <v>2190</v>
      </c>
      <c r="K30" s="52" t="s">
        <v>2191</v>
      </c>
      <c r="L30" s="52" t="s">
        <v>2192</v>
      </c>
      <c r="M30" s="52" t="s">
        <v>2193</v>
      </c>
      <c r="N30" s="52" t="s">
        <v>2194</v>
      </c>
      <c r="O30" s="52" t="s">
        <v>2195</v>
      </c>
      <c r="P30" s="52" t="s">
        <v>2196</v>
      </c>
      <c r="Q30" s="52" t="s">
        <v>2197</v>
      </c>
      <c r="R30" s="52" t="s">
        <v>2198</v>
      </c>
      <c r="S30" s="52" t="s">
        <v>2199</v>
      </c>
      <c r="T30" s="52" t="s">
        <v>2200</v>
      </c>
      <c r="U30" s="52" t="s">
        <v>2201</v>
      </c>
      <c r="V30" s="52" t="s">
        <v>2202</v>
      </c>
      <c r="W30" s="52" t="s">
        <v>2203</v>
      </c>
      <c r="X30" s="52" t="s">
        <v>2204</v>
      </c>
      <c r="Y30" s="52" t="s">
        <v>2205</v>
      </c>
      <c r="Z30" s="52" t="s">
        <v>2206</v>
      </c>
      <c r="AA30" s="52" t="s">
        <v>2207</v>
      </c>
      <c r="AB30" s="52" t="s">
        <v>2208</v>
      </c>
      <c r="AC30" s="52" t="s">
        <v>2209</v>
      </c>
      <c r="AD30" s="52" t="s">
        <v>2210</v>
      </c>
      <c r="AE30" s="52" t="s">
        <v>2211</v>
      </c>
      <c r="AF30" s="52" t="s">
        <v>2212</v>
      </c>
      <c r="AG30" s="52" t="s">
        <v>2213</v>
      </c>
      <c r="AH30" s="52" t="s">
        <v>2214</v>
      </c>
      <c r="AI30" s="52" t="s">
        <v>2215</v>
      </c>
      <c r="AJ30" s="52" t="s">
        <v>2216</v>
      </c>
      <c r="AK30" s="53" t="s">
        <v>2217</v>
      </c>
    </row>
    <row r="31" spans="1:37">
      <c r="A31" s="51" t="s">
        <v>0</v>
      </c>
      <c r="B31" s="52">
        <f t="shared" ref="B31:AJ31" ca="1" si="0">LEN(B3)</f>
        <v>2</v>
      </c>
      <c r="C31" s="52">
        <f t="shared" si="0"/>
        <v>0</v>
      </c>
      <c r="D31" s="52">
        <f t="shared" si="0"/>
        <v>0</v>
      </c>
      <c r="E31" s="52">
        <f t="shared" si="0"/>
        <v>0</v>
      </c>
      <c r="F31" s="52">
        <f t="shared" si="0"/>
        <v>0</v>
      </c>
      <c r="G31" s="52">
        <f t="shared" si="0"/>
        <v>0</v>
      </c>
      <c r="H31" s="52">
        <f t="shared" si="0"/>
        <v>0</v>
      </c>
      <c r="I31" s="52">
        <f t="shared" ca="1" si="0"/>
        <v>3</v>
      </c>
      <c r="J31" s="52">
        <f t="shared" si="0"/>
        <v>0</v>
      </c>
      <c r="K31" s="52">
        <f t="shared" si="0"/>
        <v>0</v>
      </c>
      <c r="L31" s="52">
        <f t="shared" ca="1" si="0"/>
        <v>3</v>
      </c>
      <c r="M31" s="52">
        <f t="shared" si="0"/>
        <v>0</v>
      </c>
      <c r="N31" s="52">
        <f t="shared" si="0"/>
        <v>0</v>
      </c>
      <c r="O31" s="52">
        <f t="shared" si="0"/>
        <v>0</v>
      </c>
      <c r="P31" s="52">
        <f t="shared" si="0"/>
        <v>0</v>
      </c>
      <c r="Q31" s="52">
        <f t="shared" si="0"/>
        <v>0</v>
      </c>
      <c r="R31" s="52">
        <f t="shared" si="0"/>
        <v>0</v>
      </c>
      <c r="S31" s="52">
        <f t="shared" ca="1" si="0"/>
        <v>2</v>
      </c>
      <c r="T31" s="52">
        <f t="shared" si="0"/>
        <v>0</v>
      </c>
      <c r="U31" s="52">
        <f t="shared" si="0"/>
        <v>0</v>
      </c>
      <c r="V31" s="52">
        <f t="shared" si="0"/>
        <v>0</v>
      </c>
      <c r="W31" s="52">
        <f t="shared" si="0"/>
        <v>0</v>
      </c>
      <c r="X31" s="52">
        <f t="shared" ca="1" si="0"/>
        <v>2</v>
      </c>
      <c r="Y31" s="52">
        <f t="shared" si="0"/>
        <v>0</v>
      </c>
      <c r="Z31" s="52">
        <f t="shared" si="0"/>
        <v>0</v>
      </c>
      <c r="AA31" s="52">
        <f t="shared" si="0"/>
        <v>0</v>
      </c>
      <c r="AB31" s="52">
        <f t="shared" si="0"/>
        <v>0</v>
      </c>
      <c r="AC31" s="52">
        <f t="shared" si="0"/>
        <v>0</v>
      </c>
      <c r="AD31" s="52">
        <f t="shared" si="0"/>
        <v>0</v>
      </c>
      <c r="AE31" s="52">
        <f t="shared" si="0"/>
        <v>0</v>
      </c>
      <c r="AF31" s="52">
        <f t="shared" si="0"/>
        <v>0</v>
      </c>
      <c r="AG31" s="52">
        <f t="shared" si="0"/>
        <v>0</v>
      </c>
      <c r="AH31" s="52">
        <f t="shared" si="0"/>
        <v>0</v>
      </c>
      <c r="AI31" s="52">
        <f t="shared" si="0"/>
        <v>0</v>
      </c>
      <c r="AJ31" s="52">
        <f t="shared" si="0"/>
        <v>0</v>
      </c>
      <c r="AK31" s="53">
        <f t="shared" ref="AK31:AK53" ca="1" si="1">SUM(B31:AJ31)</f>
        <v>12</v>
      </c>
    </row>
    <row r="32" spans="1:37">
      <c r="A32" s="51" t="s">
        <v>1</v>
      </c>
      <c r="B32" s="52">
        <f t="shared" ref="B32:AJ32" ca="1" si="2">LEN(B4)</f>
        <v>2</v>
      </c>
      <c r="C32" s="52">
        <f t="shared" ca="1" si="2"/>
        <v>2</v>
      </c>
      <c r="D32" s="52">
        <f t="shared" si="2"/>
        <v>0</v>
      </c>
      <c r="E32" s="52">
        <f t="shared" ca="1" si="2"/>
        <v>2</v>
      </c>
      <c r="F32" s="52">
        <f t="shared" ca="1" si="2"/>
        <v>1</v>
      </c>
      <c r="G32" s="52">
        <f t="shared" si="2"/>
        <v>0</v>
      </c>
      <c r="H32" s="52">
        <f t="shared" si="2"/>
        <v>0</v>
      </c>
      <c r="I32" s="52">
        <f t="shared" ca="1" si="2"/>
        <v>2</v>
      </c>
      <c r="J32" s="52">
        <f t="shared" ca="1" si="2"/>
        <v>2</v>
      </c>
      <c r="K32" s="52">
        <f t="shared" si="2"/>
        <v>0</v>
      </c>
      <c r="L32" s="52">
        <f t="shared" ca="1" si="2"/>
        <v>2</v>
      </c>
      <c r="M32" s="52">
        <f t="shared" si="2"/>
        <v>0</v>
      </c>
      <c r="N32" s="52">
        <f t="shared" si="2"/>
        <v>0</v>
      </c>
      <c r="O32" s="52">
        <f t="shared" ca="1" si="2"/>
        <v>1</v>
      </c>
      <c r="P32" s="52">
        <f t="shared" si="2"/>
        <v>0</v>
      </c>
      <c r="Q32" s="52">
        <f t="shared" si="2"/>
        <v>0</v>
      </c>
      <c r="R32" s="52">
        <f t="shared" si="2"/>
        <v>0</v>
      </c>
      <c r="S32" s="52">
        <f t="shared" ca="1" si="2"/>
        <v>2</v>
      </c>
      <c r="T32" s="52">
        <f t="shared" si="2"/>
        <v>0</v>
      </c>
      <c r="U32" s="52">
        <f t="shared" ca="1" si="2"/>
        <v>1</v>
      </c>
      <c r="V32" s="52">
        <f t="shared" si="2"/>
        <v>0</v>
      </c>
      <c r="W32" s="52">
        <f t="shared" si="2"/>
        <v>0</v>
      </c>
      <c r="X32" s="52">
        <f t="shared" ca="1" si="2"/>
        <v>2</v>
      </c>
      <c r="Y32" s="52">
        <f t="shared" ca="1" si="2"/>
        <v>2</v>
      </c>
      <c r="Z32" s="52">
        <f t="shared" ca="1" si="2"/>
        <v>1</v>
      </c>
      <c r="AA32" s="52">
        <f t="shared" si="2"/>
        <v>0</v>
      </c>
      <c r="AB32" s="52">
        <f t="shared" si="2"/>
        <v>0</v>
      </c>
      <c r="AC32" s="52">
        <f t="shared" ca="1" si="2"/>
        <v>1</v>
      </c>
      <c r="AD32" s="52">
        <f t="shared" ca="1" si="2"/>
        <v>2</v>
      </c>
      <c r="AE32" s="52">
        <f t="shared" si="2"/>
        <v>0</v>
      </c>
      <c r="AF32" s="52">
        <f t="shared" si="2"/>
        <v>0</v>
      </c>
      <c r="AG32" s="52">
        <f t="shared" si="2"/>
        <v>0</v>
      </c>
      <c r="AH32" s="52">
        <f t="shared" si="2"/>
        <v>0</v>
      </c>
      <c r="AI32" s="52">
        <f t="shared" si="2"/>
        <v>0</v>
      </c>
      <c r="AJ32" s="52">
        <f t="shared" si="2"/>
        <v>0</v>
      </c>
      <c r="AK32" s="53">
        <f t="shared" ca="1" si="1"/>
        <v>25</v>
      </c>
    </row>
    <row r="33" spans="1:37">
      <c r="A33" s="51" t="s">
        <v>2</v>
      </c>
      <c r="B33" s="52">
        <f t="shared" ref="B33:AJ33" ca="1" si="3">LEN(B5)</f>
        <v>2</v>
      </c>
      <c r="C33" s="52">
        <f t="shared" si="3"/>
        <v>0</v>
      </c>
      <c r="D33" s="52">
        <f t="shared" ca="1" si="3"/>
        <v>1</v>
      </c>
      <c r="E33" s="52">
        <f t="shared" ca="1" si="3"/>
        <v>2</v>
      </c>
      <c r="F33" s="52">
        <f t="shared" ca="1" si="3"/>
        <v>1</v>
      </c>
      <c r="G33" s="52">
        <f t="shared" si="3"/>
        <v>0</v>
      </c>
      <c r="H33" s="52">
        <f t="shared" ca="1" si="3"/>
        <v>1</v>
      </c>
      <c r="I33" s="52">
        <f t="shared" ca="1" si="3"/>
        <v>2</v>
      </c>
      <c r="J33" s="52">
        <f t="shared" si="3"/>
        <v>0</v>
      </c>
      <c r="K33" s="52">
        <f t="shared" ca="1" si="3"/>
        <v>2</v>
      </c>
      <c r="L33" s="52">
        <f t="shared" ca="1" si="3"/>
        <v>2</v>
      </c>
      <c r="M33" s="52">
        <f t="shared" ca="1" si="3"/>
        <v>1</v>
      </c>
      <c r="N33" s="52">
        <f t="shared" si="3"/>
        <v>0</v>
      </c>
      <c r="O33" s="52">
        <f t="shared" si="3"/>
        <v>0</v>
      </c>
      <c r="P33" s="52">
        <f t="shared" si="3"/>
        <v>0</v>
      </c>
      <c r="Q33" s="52">
        <f t="shared" si="3"/>
        <v>0</v>
      </c>
      <c r="R33" s="52">
        <f t="shared" si="3"/>
        <v>0</v>
      </c>
      <c r="S33" s="52">
        <f t="shared" ca="1" si="3"/>
        <v>1</v>
      </c>
      <c r="T33" s="52">
        <f t="shared" ca="1" si="3"/>
        <v>1</v>
      </c>
      <c r="U33" s="52">
        <f t="shared" si="3"/>
        <v>0</v>
      </c>
      <c r="V33" s="52">
        <f t="shared" ca="1" si="3"/>
        <v>2</v>
      </c>
      <c r="W33" s="52">
        <f t="shared" si="3"/>
        <v>0</v>
      </c>
      <c r="X33" s="52">
        <f t="shared" ca="1" si="3"/>
        <v>1</v>
      </c>
      <c r="Y33" s="52">
        <f t="shared" ca="1" si="3"/>
        <v>1</v>
      </c>
      <c r="Z33" s="52">
        <f t="shared" si="3"/>
        <v>0</v>
      </c>
      <c r="AA33" s="52">
        <f t="shared" ca="1" si="3"/>
        <v>1</v>
      </c>
      <c r="AB33" s="52">
        <f t="shared" si="3"/>
        <v>0</v>
      </c>
      <c r="AC33" s="52">
        <f t="shared" si="3"/>
        <v>0</v>
      </c>
      <c r="AD33" s="52">
        <f t="shared" si="3"/>
        <v>0</v>
      </c>
      <c r="AE33" s="52">
        <f t="shared" si="3"/>
        <v>0</v>
      </c>
      <c r="AF33" s="52">
        <f t="shared" si="3"/>
        <v>0</v>
      </c>
      <c r="AG33" s="52">
        <f t="shared" si="3"/>
        <v>0</v>
      </c>
      <c r="AH33" s="52">
        <f t="shared" ca="1" si="3"/>
        <v>1</v>
      </c>
      <c r="AI33" s="52">
        <f t="shared" ca="1" si="3"/>
        <v>1</v>
      </c>
      <c r="AJ33" s="52">
        <f t="shared" ca="1" si="3"/>
        <v>2</v>
      </c>
      <c r="AK33" s="53">
        <f t="shared" ca="1" si="1"/>
        <v>25</v>
      </c>
    </row>
    <row r="34" spans="1:37">
      <c r="A34" s="51" t="s">
        <v>3</v>
      </c>
      <c r="B34" s="52">
        <f t="shared" ref="B34:AJ34" ca="1" si="4">LEN(B6)</f>
        <v>1</v>
      </c>
      <c r="C34" s="52">
        <f t="shared" si="4"/>
        <v>0</v>
      </c>
      <c r="D34" s="52">
        <f t="shared" si="4"/>
        <v>0</v>
      </c>
      <c r="E34" s="52">
        <f t="shared" ca="1" si="4"/>
        <v>2</v>
      </c>
      <c r="F34" s="52">
        <f t="shared" ca="1" si="4"/>
        <v>2</v>
      </c>
      <c r="G34" s="52">
        <f t="shared" si="4"/>
        <v>0</v>
      </c>
      <c r="H34" s="52">
        <f t="shared" si="4"/>
        <v>0</v>
      </c>
      <c r="I34" s="52">
        <f t="shared" ca="1" si="4"/>
        <v>1</v>
      </c>
      <c r="J34" s="52">
        <f t="shared" si="4"/>
        <v>0</v>
      </c>
      <c r="K34" s="52">
        <f t="shared" ca="1" si="4"/>
        <v>1</v>
      </c>
      <c r="L34" s="52">
        <f t="shared" ca="1" si="4"/>
        <v>2</v>
      </c>
      <c r="M34" s="52">
        <f t="shared" ca="1" si="4"/>
        <v>2</v>
      </c>
      <c r="N34" s="52">
        <f t="shared" si="4"/>
        <v>0</v>
      </c>
      <c r="O34" s="52">
        <f t="shared" ca="1" si="4"/>
        <v>1</v>
      </c>
      <c r="P34" s="52">
        <f t="shared" si="4"/>
        <v>0</v>
      </c>
      <c r="Q34" s="52">
        <f t="shared" si="4"/>
        <v>0</v>
      </c>
      <c r="R34" s="52">
        <f t="shared" si="4"/>
        <v>0</v>
      </c>
      <c r="S34" s="52">
        <f t="shared" ca="1" si="4"/>
        <v>2</v>
      </c>
      <c r="T34" s="52">
        <f t="shared" si="4"/>
        <v>0</v>
      </c>
      <c r="U34" s="52">
        <f t="shared" si="4"/>
        <v>0</v>
      </c>
      <c r="V34" s="52">
        <f t="shared" ca="1" si="4"/>
        <v>1</v>
      </c>
      <c r="W34" s="52">
        <f t="shared" si="4"/>
        <v>0</v>
      </c>
      <c r="X34" s="52">
        <f t="shared" ca="1" si="4"/>
        <v>1</v>
      </c>
      <c r="Y34" s="52">
        <f t="shared" ca="1" si="4"/>
        <v>1</v>
      </c>
      <c r="Z34" s="52">
        <f t="shared" ca="1" si="4"/>
        <v>1</v>
      </c>
      <c r="AA34" s="52">
        <f t="shared" ca="1" si="4"/>
        <v>2</v>
      </c>
      <c r="AB34" s="52">
        <f t="shared" si="4"/>
        <v>0</v>
      </c>
      <c r="AC34" s="52">
        <f t="shared" ca="1" si="4"/>
        <v>2</v>
      </c>
      <c r="AD34" s="52">
        <f t="shared" ca="1" si="4"/>
        <v>1</v>
      </c>
      <c r="AE34" s="52">
        <f t="shared" si="4"/>
        <v>0</v>
      </c>
      <c r="AF34" s="52">
        <f t="shared" si="4"/>
        <v>0</v>
      </c>
      <c r="AG34" s="52">
        <f t="shared" si="4"/>
        <v>0</v>
      </c>
      <c r="AH34" s="52">
        <f t="shared" ca="1" si="4"/>
        <v>1</v>
      </c>
      <c r="AI34" s="52">
        <f t="shared" si="4"/>
        <v>0</v>
      </c>
      <c r="AJ34" s="52">
        <f t="shared" ca="1" si="4"/>
        <v>1</v>
      </c>
      <c r="AK34" s="53">
        <f t="shared" ca="1" si="1"/>
        <v>25</v>
      </c>
    </row>
    <row r="35" spans="1:37">
      <c r="A35" s="51" t="s">
        <v>4</v>
      </c>
      <c r="B35" s="52">
        <f t="shared" ref="B35:AJ35" si="5">LEN(B7)</f>
        <v>0</v>
      </c>
      <c r="C35" s="52">
        <f t="shared" si="5"/>
        <v>0</v>
      </c>
      <c r="D35" s="52">
        <f t="shared" ca="1" si="5"/>
        <v>2</v>
      </c>
      <c r="E35" s="52">
        <f t="shared" si="5"/>
        <v>0</v>
      </c>
      <c r="F35" s="52">
        <f t="shared" si="5"/>
        <v>0</v>
      </c>
      <c r="G35" s="52">
        <f t="shared" si="5"/>
        <v>0</v>
      </c>
      <c r="H35" s="52">
        <f t="shared" si="5"/>
        <v>0</v>
      </c>
      <c r="I35" s="52">
        <f t="shared" si="5"/>
        <v>0</v>
      </c>
      <c r="J35" s="52">
        <f t="shared" ca="1" si="5"/>
        <v>2</v>
      </c>
      <c r="K35" s="52">
        <f t="shared" si="5"/>
        <v>0</v>
      </c>
      <c r="L35" s="52">
        <f t="shared" si="5"/>
        <v>0</v>
      </c>
      <c r="M35" s="52">
        <f t="shared" si="5"/>
        <v>0</v>
      </c>
      <c r="N35" s="52">
        <f t="shared" si="5"/>
        <v>0</v>
      </c>
      <c r="O35" s="52">
        <f t="shared" si="5"/>
        <v>0</v>
      </c>
      <c r="P35" s="52">
        <f t="shared" si="5"/>
        <v>0</v>
      </c>
      <c r="Q35" s="52">
        <f t="shared" si="5"/>
        <v>0</v>
      </c>
      <c r="R35" s="52">
        <f t="shared" ca="1" si="5"/>
        <v>3</v>
      </c>
      <c r="S35" s="52">
        <f t="shared" si="5"/>
        <v>0</v>
      </c>
      <c r="T35" s="52">
        <f t="shared" ca="1" si="5"/>
        <v>2</v>
      </c>
      <c r="U35" s="52">
        <f t="shared" si="5"/>
        <v>0</v>
      </c>
      <c r="V35" s="52">
        <f t="shared" si="5"/>
        <v>0</v>
      </c>
      <c r="W35" s="52">
        <f t="shared" si="5"/>
        <v>0</v>
      </c>
      <c r="X35" s="52">
        <f t="shared" si="5"/>
        <v>0</v>
      </c>
      <c r="Y35" s="52">
        <f t="shared" si="5"/>
        <v>0</v>
      </c>
      <c r="Z35" s="52">
        <f t="shared" si="5"/>
        <v>0</v>
      </c>
      <c r="AA35" s="52">
        <f t="shared" si="5"/>
        <v>0</v>
      </c>
      <c r="AB35" s="52">
        <f t="shared" si="5"/>
        <v>0</v>
      </c>
      <c r="AC35" s="52">
        <f t="shared" si="5"/>
        <v>0</v>
      </c>
      <c r="AD35" s="52">
        <f t="shared" si="5"/>
        <v>0</v>
      </c>
      <c r="AE35" s="52">
        <f t="shared" si="5"/>
        <v>0</v>
      </c>
      <c r="AF35" s="52">
        <f t="shared" si="5"/>
        <v>0</v>
      </c>
      <c r="AG35" s="52">
        <f t="shared" si="5"/>
        <v>0</v>
      </c>
      <c r="AH35" s="52">
        <f t="shared" si="5"/>
        <v>0</v>
      </c>
      <c r="AI35" s="52">
        <f t="shared" si="5"/>
        <v>0</v>
      </c>
      <c r="AJ35" s="52">
        <f t="shared" si="5"/>
        <v>0</v>
      </c>
      <c r="AK35" s="53">
        <f t="shared" ca="1" si="1"/>
        <v>9</v>
      </c>
    </row>
    <row r="36" spans="1:37">
      <c r="A36" s="51" t="s">
        <v>5</v>
      </c>
      <c r="B36" s="52">
        <f t="shared" ref="B36:AJ36" ca="1" si="6">LEN(B8)</f>
        <v>2</v>
      </c>
      <c r="C36" s="52">
        <f t="shared" ca="1" si="6"/>
        <v>2</v>
      </c>
      <c r="D36" s="52">
        <f t="shared" si="6"/>
        <v>0</v>
      </c>
      <c r="E36" s="52">
        <f t="shared" si="6"/>
        <v>0</v>
      </c>
      <c r="F36" s="52">
        <f t="shared" ca="1" si="6"/>
        <v>2</v>
      </c>
      <c r="G36" s="52">
        <f t="shared" si="6"/>
        <v>0</v>
      </c>
      <c r="H36" s="52">
        <f t="shared" si="6"/>
        <v>0</v>
      </c>
      <c r="I36" s="52">
        <f t="shared" ca="1" si="6"/>
        <v>1</v>
      </c>
      <c r="J36" s="52">
        <f t="shared" ca="1" si="6"/>
        <v>3</v>
      </c>
      <c r="K36" s="52">
        <f t="shared" si="6"/>
        <v>0</v>
      </c>
      <c r="L36" s="52">
        <f t="shared" ca="1" si="6"/>
        <v>1</v>
      </c>
      <c r="M36" s="52">
        <f t="shared" ca="1" si="6"/>
        <v>1</v>
      </c>
      <c r="N36" s="52">
        <f t="shared" si="6"/>
        <v>0</v>
      </c>
      <c r="O36" s="52">
        <f t="shared" si="6"/>
        <v>0</v>
      </c>
      <c r="P36" s="52">
        <f t="shared" si="6"/>
        <v>0</v>
      </c>
      <c r="Q36" s="52">
        <f t="shared" si="6"/>
        <v>0</v>
      </c>
      <c r="R36" s="52">
        <f t="shared" si="6"/>
        <v>0</v>
      </c>
      <c r="S36" s="52">
        <f t="shared" ca="1" si="6"/>
        <v>3</v>
      </c>
      <c r="T36" s="52">
        <f t="shared" ca="1" si="6"/>
        <v>3</v>
      </c>
      <c r="U36" s="52">
        <f t="shared" si="6"/>
        <v>0</v>
      </c>
      <c r="V36" s="52">
        <f t="shared" si="6"/>
        <v>0</v>
      </c>
      <c r="W36" s="52">
        <f t="shared" si="6"/>
        <v>0</v>
      </c>
      <c r="X36" s="52">
        <f t="shared" ca="1" si="6"/>
        <v>2</v>
      </c>
      <c r="Y36" s="52">
        <f t="shared" ca="1" si="6"/>
        <v>3</v>
      </c>
      <c r="Z36" s="52">
        <f t="shared" ca="1" si="6"/>
        <v>1</v>
      </c>
      <c r="AA36" s="52">
        <f t="shared" si="6"/>
        <v>0</v>
      </c>
      <c r="AB36" s="52">
        <f t="shared" si="6"/>
        <v>0</v>
      </c>
      <c r="AC36" s="52">
        <f t="shared" si="6"/>
        <v>0</v>
      </c>
      <c r="AD36" s="52">
        <f t="shared" si="6"/>
        <v>0</v>
      </c>
      <c r="AE36" s="52">
        <f t="shared" si="6"/>
        <v>0</v>
      </c>
      <c r="AF36" s="52">
        <f t="shared" si="6"/>
        <v>0</v>
      </c>
      <c r="AG36" s="52">
        <f t="shared" si="6"/>
        <v>0</v>
      </c>
      <c r="AH36" s="52">
        <f t="shared" si="6"/>
        <v>0</v>
      </c>
      <c r="AI36" s="52">
        <f t="shared" si="6"/>
        <v>0</v>
      </c>
      <c r="AJ36" s="52">
        <f t="shared" si="6"/>
        <v>0</v>
      </c>
      <c r="AK36" s="53">
        <f t="shared" ca="1" si="1"/>
        <v>24</v>
      </c>
    </row>
    <row r="37" spans="1:37">
      <c r="A37" s="51" t="s">
        <v>6</v>
      </c>
      <c r="B37" s="52">
        <f t="shared" ref="B37:AJ37" ca="1" si="7">LEN(B9)</f>
        <v>1</v>
      </c>
      <c r="C37" s="52">
        <f t="shared" si="7"/>
        <v>0</v>
      </c>
      <c r="D37" s="52">
        <f t="shared" ca="1" si="7"/>
        <v>2</v>
      </c>
      <c r="E37" s="52">
        <f t="shared" si="7"/>
        <v>0</v>
      </c>
      <c r="F37" s="52">
        <f t="shared" ca="1" si="7"/>
        <v>1</v>
      </c>
      <c r="G37" s="52">
        <f t="shared" si="7"/>
        <v>0</v>
      </c>
      <c r="H37" s="52">
        <f t="shared" ca="1" si="7"/>
        <v>1</v>
      </c>
      <c r="I37" s="52">
        <f t="shared" ca="1" si="7"/>
        <v>1</v>
      </c>
      <c r="J37" s="52">
        <f t="shared" si="7"/>
        <v>0</v>
      </c>
      <c r="K37" s="52">
        <f t="shared" ca="1" si="7"/>
        <v>2</v>
      </c>
      <c r="L37" s="52">
        <f t="shared" ca="1" si="7"/>
        <v>1</v>
      </c>
      <c r="M37" s="52">
        <f t="shared" ca="1" si="7"/>
        <v>2</v>
      </c>
      <c r="N37" s="52">
        <f t="shared" si="7"/>
        <v>0</v>
      </c>
      <c r="O37" s="52">
        <f t="shared" si="7"/>
        <v>0</v>
      </c>
      <c r="P37" s="52">
        <f t="shared" si="7"/>
        <v>0</v>
      </c>
      <c r="Q37" s="52">
        <f t="shared" si="7"/>
        <v>0</v>
      </c>
      <c r="R37" s="52">
        <f t="shared" si="7"/>
        <v>0</v>
      </c>
      <c r="S37" s="52">
        <f t="shared" ca="1" si="7"/>
        <v>1</v>
      </c>
      <c r="T37" s="52">
        <f t="shared" ca="1" si="7"/>
        <v>1</v>
      </c>
      <c r="U37" s="52">
        <f t="shared" si="7"/>
        <v>0</v>
      </c>
      <c r="V37" s="52">
        <f t="shared" ca="1" si="7"/>
        <v>1</v>
      </c>
      <c r="W37" s="52">
        <f t="shared" si="7"/>
        <v>0</v>
      </c>
      <c r="X37" s="52">
        <f t="shared" ca="1" si="7"/>
        <v>1</v>
      </c>
      <c r="Y37" s="52">
        <f t="shared" ca="1" si="7"/>
        <v>1</v>
      </c>
      <c r="Z37" s="52">
        <f t="shared" si="7"/>
        <v>0</v>
      </c>
      <c r="AA37" s="52">
        <f t="shared" ca="1" si="7"/>
        <v>1</v>
      </c>
      <c r="AB37" s="52">
        <f t="shared" si="7"/>
        <v>0</v>
      </c>
      <c r="AC37" s="52">
        <f t="shared" si="7"/>
        <v>0</v>
      </c>
      <c r="AD37" s="52">
        <f t="shared" si="7"/>
        <v>0</v>
      </c>
      <c r="AE37" s="52">
        <f t="shared" si="7"/>
        <v>0</v>
      </c>
      <c r="AF37" s="52">
        <f t="shared" si="7"/>
        <v>0</v>
      </c>
      <c r="AG37" s="52">
        <f t="shared" ca="1" si="7"/>
        <v>2</v>
      </c>
      <c r="AH37" s="52">
        <f t="shared" ca="1" si="7"/>
        <v>2</v>
      </c>
      <c r="AI37" s="52">
        <f t="shared" ca="1" si="7"/>
        <v>1</v>
      </c>
      <c r="AJ37" s="52">
        <f t="shared" ca="1" si="7"/>
        <v>2</v>
      </c>
      <c r="AK37" s="53">
        <f t="shared" ca="1" si="1"/>
        <v>24</v>
      </c>
    </row>
    <row r="38" spans="1:37">
      <c r="A38" s="51" t="s">
        <v>7</v>
      </c>
      <c r="B38" s="52">
        <f t="shared" ref="B38:AJ38" ca="1" si="8">LEN(B10)</f>
        <v>2</v>
      </c>
      <c r="C38" s="52">
        <f t="shared" si="8"/>
        <v>0</v>
      </c>
      <c r="D38" s="52">
        <f t="shared" ca="1" si="8"/>
        <v>1</v>
      </c>
      <c r="E38" s="52">
        <f t="shared" si="8"/>
        <v>0</v>
      </c>
      <c r="F38" s="52">
        <f t="shared" ca="1" si="8"/>
        <v>2</v>
      </c>
      <c r="G38" s="52">
        <f t="shared" si="8"/>
        <v>0</v>
      </c>
      <c r="H38" s="52">
        <f t="shared" ca="1" si="8"/>
        <v>1</v>
      </c>
      <c r="I38" s="52">
        <f t="shared" ca="1" si="8"/>
        <v>1</v>
      </c>
      <c r="J38" s="52">
        <f t="shared" ca="1" si="8"/>
        <v>1</v>
      </c>
      <c r="K38" s="52">
        <f t="shared" ca="1" si="8"/>
        <v>1</v>
      </c>
      <c r="L38" s="52">
        <f t="shared" ca="1" si="8"/>
        <v>1</v>
      </c>
      <c r="M38" s="52">
        <f t="shared" ca="1" si="8"/>
        <v>2</v>
      </c>
      <c r="N38" s="52">
        <f t="shared" si="8"/>
        <v>0</v>
      </c>
      <c r="O38" s="52">
        <f t="shared" si="8"/>
        <v>0</v>
      </c>
      <c r="P38" s="52">
        <f t="shared" si="8"/>
        <v>0</v>
      </c>
      <c r="Q38" s="52">
        <f t="shared" si="8"/>
        <v>0</v>
      </c>
      <c r="R38" s="52">
        <f t="shared" si="8"/>
        <v>0</v>
      </c>
      <c r="S38" s="52">
        <f t="shared" ca="1" si="8"/>
        <v>2</v>
      </c>
      <c r="T38" s="52">
        <f t="shared" si="8"/>
        <v>0</v>
      </c>
      <c r="U38" s="52">
        <f t="shared" si="8"/>
        <v>0</v>
      </c>
      <c r="V38" s="52">
        <f t="shared" ca="1" si="8"/>
        <v>2</v>
      </c>
      <c r="W38" s="52">
        <f t="shared" si="8"/>
        <v>0</v>
      </c>
      <c r="X38" s="52">
        <f t="shared" ca="1" si="8"/>
        <v>1</v>
      </c>
      <c r="Y38" s="52">
        <f t="shared" si="8"/>
        <v>0</v>
      </c>
      <c r="Z38" s="52">
        <f t="shared" si="8"/>
        <v>0</v>
      </c>
      <c r="AA38" s="52">
        <f t="shared" ca="1" si="8"/>
        <v>1</v>
      </c>
      <c r="AB38" s="52">
        <f t="shared" si="8"/>
        <v>0</v>
      </c>
      <c r="AC38" s="52">
        <f t="shared" si="8"/>
        <v>0</v>
      </c>
      <c r="AD38" s="52">
        <f t="shared" si="8"/>
        <v>0</v>
      </c>
      <c r="AE38" s="52">
        <f t="shared" si="8"/>
        <v>0</v>
      </c>
      <c r="AF38" s="52">
        <f t="shared" si="8"/>
        <v>0</v>
      </c>
      <c r="AG38" s="52">
        <f t="shared" ca="1" si="8"/>
        <v>2</v>
      </c>
      <c r="AH38" s="52">
        <f t="shared" ca="1" si="8"/>
        <v>1</v>
      </c>
      <c r="AI38" s="52">
        <f t="shared" ca="1" si="8"/>
        <v>1</v>
      </c>
      <c r="AJ38" s="52">
        <f t="shared" ca="1" si="8"/>
        <v>1</v>
      </c>
      <c r="AK38" s="53">
        <f t="shared" ca="1" si="1"/>
        <v>23</v>
      </c>
    </row>
    <row r="39" spans="1:37">
      <c r="A39" s="51" t="s">
        <v>8</v>
      </c>
      <c r="B39" s="52">
        <f t="shared" ref="B39:AJ39" si="9">LEN(B11)</f>
        <v>0</v>
      </c>
      <c r="C39" s="52">
        <f t="shared" si="9"/>
        <v>0</v>
      </c>
      <c r="D39" s="52">
        <f t="shared" si="9"/>
        <v>0</v>
      </c>
      <c r="E39" s="52">
        <f t="shared" ca="1" si="9"/>
        <v>2</v>
      </c>
      <c r="F39" s="52">
        <f t="shared" ca="1" si="9"/>
        <v>2</v>
      </c>
      <c r="G39" s="52">
        <f t="shared" si="9"/>
        <v>0</v>
      </c>
      <c r="H39" s="52">
        <f t="shared" si="9"/>
        <v>0</v>
      </c>
      <c r="I39" s="52">
        <f t="shared" si="9"/>
        <v>0</v>
      </c>
      <c r="J39" s="52">
        <f t="shared" ca="1" si="9"/>
        <v>2</v>
      </c>
      <c r="K39" s="52">
        <f t="shared" si="9"/>
        <v>0</v>
      </c>
      <c r="L39" s="52">
        <f t="shared" si="9"/>
        <v>0</v>
      </c>
      <c r="M39" s="52">
        <f t="shared" si="9"/>
        <v>0</v>
      </c>
      <c r="N39" s="52">
        <f t="shared" ca="1" si="9"/>
        <v>1</v>
      </c>
      <c r="O39" s="52">
        <f t="shared" ca="1" si="9"/>
        <v>2</v>
      </c>
      <c r="P39" s="52">
        <f t="shared" ca="1" si="9"/>
        <v>1</v>
      </c>
      <c r="Q39" s="52">
        <f t="shared" si="9"/>
        <v>0</v>
      </c>
      <c r="R39" s="52">
        <f t="shared" si="9"/>
        <v>0</v>
      </c>
      <c r="S39" s="52">
        <f t="shared" si="9"/>
        <v>0</v>
      </c>
      <c r="T39" s="52">
        <f t="shared" si="9"/>
        <v>0</v>
      </c>
      <c r="U39" s="52">
        <f t="shared" ca="1" si="9"/>
        <v>2</v>
      </c>
      <c r="V39" s="52">
        <f t="shared" ca="1" si="9"/>
        <v>1</v>
      </c>
      <c r="W39" s="52">
        <f t="shared" si="9"/>
        <v>0</v>
      </c>
      <c r="X39" s="52">
        <f t="shared" si="9"/>
        <v>0</v>
      </c>
      <c r="Y39" s="52">
        <f t="shared" si="9"/>
        <v>0</v>
      </c>
      <c r="Z39" s="52">
        <f t="shared" ca="1" si="9"/>
        <v>2</v>
      </c>
      <c r="AA39" s="52">
        <f t="shared" si="9"/>
        <v>0</v>
      </c>
      <c r="AB39" s="52">
        <f t="shared" ca="1" si="9"/>
        <v>1</v>
      </c>
      <c r="AC39" s="52">
        <f t="shared" ca="1" si="9"/>
        <v>2</v>
      </c>
      <c r="AD39" s="52">
        <f t="shared" ca="1" si="9"/>
        <v>2</v>
      </c>
      <c r="AE39" s="52">
        <f t="shared" ca="1" si="9"/>
        <v>2</v>
      </c>
      <c r="AF39" s="52">
        <f t="shared" si="9"/>
        <v>0</v>
      </c>
      <c r="AG39" s="52">
        <f t="shared" si="9"/>
        <v>0</v>
      </c>
      <c r="AH39" s="52">
        <f t="shared" ca="1" si="9"/>
        <v>1</v>
      </c>
      <c r="AI39" s="52">
        <f t="shared" si="9"/>
        <v>0</v>
      </c>
      <c r="AJ39" s="52">
        <f t="shared" si="9"/>
        <v>0</v>
      </c>
      <c r="AK39" s="53">
        <f t="shared" ca="1" si="1"/>
        <v>23</v>
      </c>
    </row>
    <row r="40" spans="1:37">
      <c r="A40" s="51" t="s">
        <v>9</v>
      </c>
      <c r="B40" s="52">
        <f t="shared" ref="B40:AJ40" ca="1" si="10">LEN(B12)</f>
        <v>1</v>
      </c>
      <c r="C40" s="52">
        <f t="shared" si="10"/>
        <v>0</v>
      </c>
      <c r="D40" s="52">
        <f t="shared" ca="1" si="10"/>
        <v>2</v>
      </c>
      <c r="E40" s="52">
        <f t="shared" si="10"/>
        <v>0</v>
      </c>
      <c r="F40" s="52">
        <f t="shared" ca="1" si="10"/>
        <v>2</v>
      </c>
      <c r="G40" s="52">
        <f t="shared" si="10"/>
        <v>0</v>
      </c>
      <c r="H40" s="52">
        <f t="shared" ca="1" si="10"/>
        <v>1</v>
      </c>
      <c r="I40" s="52">
        <f t="shared" ca="1" si="10"/>
        <v>2</v>
      </c>
      <c r="J40" s="52">
        <f t="shared" ca="1" si="10"/>
        <v>2</v>
      </c>
      <c r="K40" s="52">
        <f t="shared" ca="1" si="10"/>
        <v>1</v>
      </c>
      <c r="L40" s="52">
        <f t="shared" ca="1" si="10"/>
        <v>2</v>
      </c>
      <c r="M40" s="52">
        <f t="shared" ca="1" si="10"/>
        <v>1</v>
      </c>
      <c r="N40" s="52">
        <f t="shared" ca="1" si="10"/>
        <v>2</v>
      </c>
      <c r="O40" s="52">
        <f t="shared" si="10"/>
        <v>0</v>
      </c>
      <c r="P40" s="52">
        <f t="shared" si="10"/>
        <v>0</v>
      </c>
      <c r="Q40" s="52">
        <f t="shared" si="10"/>
        <v>0</v>
      </c>
      <c r="R40" s="52">
        <f t="shared" si="10"/>
        <v>0</v>
      </c>
      <c r="S40" s="52">
        <f t="shared" ca="1" si="10"/>
        <v>1</v>
      </c>
      <c r="T40" s="52">
        <f t="shared" ca="1" si="10"/>
        <v>1</v>
      </c>
      <c r="U40" s="52">
        <f t="shared" si="10"/>
        <v>0</v>
      </c>
      <c r="V40" s="52">
        <f t="shared" ca="1" si="10"/>
        <v>1</v>
      </c>
      <c r="W40" s="52">
        <f t="shared" si="10"/>
        <v>0</v>
      </c>
      <c r="X40" s="52">
        <f t="shared" ca="1" si="10"/>
        <v>1</v>
      </c>
      <c r="Y40" s="52">
        <f t="shared" ca="1" si="10"/>
        <v>1</v>
      </c>
      <c r="Z40" s="52">
        <f t="shared" si="10"/>
        <v>0</v>
      </c>
      <c r="AA40" s="52">
        <f t="shared" ca="1" si="10"/>
        <v>2</v>
      </c>
      <c r="AB40" s="52">
        <f t="shared" si="10"/>
        <v>0</v>
      </c>
      <c r="AC40" s="52">
        <f t="shared" si="10"/>
        <v>0</v>
      </c>
      <c r="AD40" s="52">
        <f t="shared" si="10"/>
        <v>0</v>
      </c>
      <c r="AE40" s="52">
        <f t="shared" si="10"/>
        <v>0</v>
      </c>
      <c r="AF40" s="52">
        <f t="shared" si="10"/>
        <v>0</v>
      </c>
      <c r="AG40" s="52">
        <f t="shared" ca="1" si="10"/>
        <v>1</v>
      </c>
      <c r="AH40" s="52">
        <f t="shared" si="10"/>
        <v>0</v>
      </c>
      <c r="AI40" s="52">
        <f t="shared" ca="1" si="10"/>
        <v>1</v>
      </c>
      <c r="AJ40" s="52">
        <f t="shared" ca="1" si="10"/>
        <v>1</v>
      </c>
      <c r="AK40" s="53">
        <f t="shared" ca="1" si="1"/>
        <v>26</v>
      </c>
    </row>
    <row r="41" spans="1:37">
      <c r="A41" s="51" t="s">
        <v>10</v>
      </c>
      <c r="B41" s="52">
        <f t="shared" ref="B41:AJ41" ca="1" si="11">LEN(B13)</f>
        <v>2</v>
      </c>
      <c r="C41" s="52">
        <f t="shared" si="11"/>
        <v>0</v>
      </c>
      <c r="D41" s="52">
        <f t="shared" ca="1" si="11"/>
        <v>1</v>
      </c>
      <c r="E41" s="52">
        <f t="shared" ca="1" si="11"/>
        <v>2</v>
      </c>
      <c r="F41" s="52">
        <f t="shared" ca="1" si="11"/>
        <v>1</v>
      </c>
      <c r="G41" s="52">
        <f t="shared" ca="1" si="11"/>
        <v>2</v>
      </c>
      <c r="H41" s="52">
        <f t="shared" si="11"/>
        <v>0</v>
      </c>
      <c r="I41" s="52">
        <f t="shared" si="11"/>
        <v>0</v>
      </c>
      <c r="J41" s="52">
        <f t="shared" si="11"/>
        <v>0</v>
      </c>
      <c r="K41" s="52">
        <f t="shared" si="11"/>
        <v>0</v>
      </c>
      <c r="L41" s="52">
        <f t="shared" ca="1" si="11"/>
        <v>2</v>
      </c>
      <c r="M41" s="52">
        <f t="shared" ca="1" si="11"/>
        <v>1</v>
      </c>
      <c r="N41" s="52">
        <f t="shared" ca="1" si="11"/>
        <v>1</v>
      </c>
      <c r="O41" s="52">
        <f t="shared" ca="1" si="11"/>
        <v>1</v>
      </c>
      <c r="P41" s="52">
        <f t="shared" si="11"/>
        <v>0</v>
      </c>
      <c r="Q41" s="52">
        <f t="shared" si="11"/>
        <v>0</v>
      </c>
      <c r="R41" s="52">
        <f t="shared" si="11"/>
        <v>0</v>
      </c>
      <c r="S41" s="52">
        <f t="shared" ca="1" si="11"/>
        <v>1</v>
      </c>
      <c r="T41" s="52">
        <f t="shared" si="11"/>
        <v>0</v>
      </c>
      <c r="U41" s="52">
        <f t="shared" ca="1" si="11"/>
        <v>1</v>
      </c>
      <c r="V41" s="52">
        <f t="shared" ca="1" si="11"/>
        <v>1</v>
      </c>
      <c r="W41" s="52">
        <f t="shared" si="11"/>
        <v>0</v>
      </c>
      <c r="X41" s="52">
        <f t="shared" ca="1" si="11"/>
        <v>1</v>
      </c>
      <c r="Y41" s="52">
        <f t="shared" ca="1" si="11"/>
        <v>1</v>
      </c>
      <c r="Z41" s="52">
        <f t="shared" ca="1" si="11"/>
        <v>1</v>
      </c>
      <c r="AA41" s="52">
        <f t="shared" ca="1" si="11"/>
        <v>1</v>
      </c>
      <c r="AB41" s="52">
        <f t="shared" si="11"/>
        <v>0</v>
      </c>
      <c r="AC41" s="52">
        <f t="shared" ca="1" si="11"/>
        <v>1</v>
      </c>
      <c r="AD41" s="52">
        <f t="shared" ca="1" si="11"/>
        <v>1</v>
      </c>
      <c r="AE41" s="52">
        <f t="shared" ca="1" si="11"/>
        <v>1</v>
      </c>
      <c r="AF41" s="52">
        <f t="shared" si="11"/>
        <v>0</v>
      </c>
      <c r="AG41" s="52">
        <f t="shared" si="11"/>
        <v>0</v>
      </c>
      <c r="AH41" s="52">
        <f t="shared" ca="1" si="11"/>
        <v>1</v>
      </c>
      <c r="AI41" s="52">
        <f t="shared" si="11"/>
        <v>0</v>
      </c>
      <c r="AJ41" s="52">
        <f t="shared" ca="1" si="11"/>
        <v>1</v>
      </c>
      <c r="AK41" s="53">
        <f t="shared" ca="1" si="1"/>
        <v>25</v>
      </c>
    </row>
    <row r="42" spans="1:37">
      <c r="A42" s="51" t="s">
        <v>11</v>
      </c>
      <c r="B42" s="52">
        <f t="shared" ref="B42:AJ42" ca="1" si="12">LEN(B14)</f>
        <v>2</v>
      </c>
      <c r="C42" s="52">
        <f t="shared" ca="1" si="12"/>
        <v>2</v>
      </c>
      <c r="D42" s="52">
        <f t="shared" si="12"/>
        <v>0</v>
      </c>
      <c r="E42" s="52">
        <f t="shared" ca="1" si="12"/>
        <v>2</v>
      </c>
      <c r="F42" s="52">
        <f t="shared" ca="1" si="12"/>
        <v>2</v>
      </c>
      <c r="G42" s="52">
        <f t="shared" si="12"/>
        <v>0</v>
      </c>
      <c r="H42" s="52">
        <f t="shared" si="12"/>
        <v>0</v>
      </c>
      <c r="I42" s="52">
        <f t="shared" ca="1" si="12"/>
        <v>1</v>
      </c>
      <c r="J42" s="52">
        <f t="shared" ca="1" si="12"/>
        <v>2</v>
      </c>
      <c r="K42" s="52">
        <f t="shared" si="12"/>
        <v>0</v>
      </c>
      <c r="L42" s="52">
        <f t="shared" ca="1" si="12"/>
        <v>2</v>
      </c>
      <c r="M42" s="52">
        <f t="shared" si="12"/>
        <v>0</v>
      </c>
      <c r="N42" s="52">
        <f t="shared" ca="1" si="12"/>
        <v>1</v>
      </c>
      <c r="O42" s="52">
        <f t="shared" ca="1" si="12"/>
        <v>1</v>
      </c>
      <c r="P42" s="52">
        <f t="shared" si="12"/>
        <v>0</v>
      </c>
      <c r="Q42" s="52">
        <f t="shared" si="12"/>
        <v>0</v>
      </c>
      <c r="R42" s="52">
        <f t="shared" si="12"/>
        <v>0</v>
      </c>
      <c r="S42" s="52">
        <f t="shared" ca="1" si="12"/>
        <v>1</v>
      </c>
      <c r="T42" s="52">
        <f t="shared" ca="1" si="12"/>
        <v>1</v>
      </c>
      <c r="U42" s="52">
        <f t="shared" ca="1" si="12"/>
        <v>1</v>
      </c>
      <c r="V42" s="52">
        <f t="shared" si="12"/>
        <v>0</v>
      </c>
      <c r="W42" s="52">
        <f t="shared" si="12"/>
        <v>0</v>
      </c>
      <c r="X42" s="52">
        <f t="shared" ca="1" si="12"/>
        <v>1</v>
      </c>
      <c r="Y42" s="52">
        <f t="shared" ca="1" si="12"/>
        <v>1</v>
      </c>
      <c r="Z42" s="52">
        <f t="shared" ca="1" si="12"/>
        <v>1</v>
      </c>
      <c r="AA42" s="52">
        <f t="shared" si="12"/>
        <v>0</v>
      </c>
      <c r="AB42" s="52">
        <f t="shared" si="12"/>
        <v>0</v>
      </c>
      <c r="AC42" s="52">
        <f t="shared" ca="1" si="12"/>
        <v>1</v>
      </c>
      <c r="AD42" s="52">
        <f t="shared" ca="1" si="12"/>
        <v>2</v>
      </c>
      <c r="AE42" s="52">
        <f t="shared" si="12"/>
        <v>0</v>
      </c>
      <c r="AF42" s="52">
        <f t="shared" si="12"/>
        <v>0</v>
      </c>
      <c r="AG42" s="52">
        <f t="shared" si="12"/>
        <v>0</v>
      </c>
      <c r="AH42" s="52">
        <f t="shared" si="12"/>
        <v>0</v>
      </c>
      <c r="AI42" s="52">
        <f t="shared" si="12"/>
        <v>0</v>
      </c>
      <c r="AJ42" s="52">
        <f t="shared" si="12"/>
        <v>0</v>
      </c>
      <c r="AK42" s="53">
        <f t="shared" ca="1" si="1"/>
        <v>24</v>
      </c>
    </row>
    <row r="43" spans="1:37">
      <c r="A43" s="51" t="s">
        <v>12</v>
      </c>
      <c r="B43" s="52">
        <f t="shared" ref="B43:AJ43" ca="1" si="13">LEN(B15)</f>
        <v>2</v>
      </c>
      <c r="C43" s="52">
        <f t="shared" si="13"/>
        <v>0</v>
      </c>
      <c r="D43" s="52">
        <f t="shared" ca="1" si="13"/>
        <v>1</v>
      </c>
      <c r="E43" s="52">
        <f t="shared" ca="1" si="13"/>
        <v>1</v>
      </c>
      <c r="F43" s="52">
        <f t="shared" ca="1" si="13"/>
        <v>1</v>
      </c>
      <c r="G43" s="52">
        <f t="shared" ca="1" si="13"/>
        <v>1</v>
      </c>
      <c r="H43" s="52">
        <f t="shared" si="13"/>
        <v>0</v>
      </c>
      <c r="I43" s="52">
        <f t="shared" ca="1" si="13"/>
        <v>1</v>
      </c>
      <c r="J43" s="52">
        <f t="shared" ca="1" si="13"/>
        <v>1</v>
      </c>
      <c r="K43" s="52">
        <f t="shared" si="13"/>
        <v>0</v>
      </c>
      <c r="L43" s="52">
        <f t="shared" ca="1" si="13"/>
        <v>1</v>
      </c>
      <c r="M43" s="52">
        <f t="shared" si="13"/>
        <v>0</v>
      </c>
      <c r="N43" s="52">
        <f t="shared" ca="1" si="13"/>
        <v>2</v>
      </c>
      <c r="O43" s="52">
        <f t="shared" ca="1" si="13"/>
        <v>1</v>
      </c>
      <c r="P43" s="52">
        <f t="shared" si="13"/>
        <v>0</v>
      </c>
      <c r="Q43" s="52">
        <f t="shared" si="13"/>
        <v>0</v>
      </c>
      <c r="R43" s="52">
        <f t="shared" si="13"/>
        <v>0</v>
      </c>
      <c r="S43" s="52">
        <f t="shared" ca="1" si="13"/>
        <v>1</v>
      </c>
      <c r="T43" s="52">
        <f t="shared" si="13"/>
        <v>0</v>
      </c>
      <c r="U43" s="52">
        <f t="shared" si="13"/>
        <v>0</v>
      </c>
      <c r="V43" s="52">
        <f t="shared" si="13"/>
        <v>0</v>
      </c>
      <c r="W43" s="52">
        <f t="shared" si="13"/>
        <v>0</v>
      </c>
      <c r="X43" s="52">
        <f t="shared" ca="1" si="13"/>
        <v>1</v>
      </c>
      <c r="Y43" s="52">
        <f t="shared" ca="1" si="13"/>
        <v>1</v>
      </c>
      <c r="Z43" s="52">
        <f t="shared" ca="1" si="13"/>
        <v>1</v>
      </c>
      <c r="AA43" s="52">
        <f t="shared" ca="1" si="13"/>
        <v>1</v>
      </c>
      <c r="AB43" s="52">
        <f t="shared" si="13"/>
        <v>0</v>
      </c>
      <c r="AC43" s="52">
        <f t="shared" ca="1" si="13"/>
        <v>2</v>
      </c>
      <c r="AD43" s="52">
        <f t="shared" ca="1" si="13"/>
        <v>1</v>
      </c>
      <c r="AE43" s="52">
        <f t="shared" si="13"/>
        <v>0</v>
      </c>
      <c r="AF43" s="52">
        <f t="shared" si="13"/>
        <v>0</v>
      </c>
      <c r="AG43" s="52">
        <f t="shared" si="13"/>
        <v>0</v>
      </c>
      <c r="AH43" s="52">
        <f t="shared" ca="1" si="13"/>
        <v>1</v>
      </c>
      <c r="AI43" s="52">
        <f t="shared" si="13"/>
        <v>0</v>
      </c>
      <c r="AJ43" s="52">
        <f t="shared" ca="1" si="13"/>
        <v>1</v>
      </c>
      <c r="AK43" s="53">
        <f t="shared" ca="1" si="1"/>
        <v>22</v>
      </c>
    </row>
    <row r="44" spans="1:37">
      <c r="A44" s="51" t="s">
        <v>13</v>
      </c>
      <c r="B44" s="52">
        <f t="shared" ref="B44:AJ44" si="14">LEN(B16)</f>
        <v>0</v>
      </c>
      <c r="C44" s="52">
        <f t="shared" si="14"/>
        <v>0</v>
      </c>
      <c r="D44" s="52">
        <f t="shared" si="14"/>
        <v>0</v>
      </c>
      <c r="E44" s="52">
        <f t="shared" si="14"/>
        <v>0</v>
      </c>
      <c r="F44" s="52">
        <f t="shared" si="14"/>
        <v>0</v>
      </c>
      <c r="G44" s="52">
        <f t="shared" si="14"/>
        <v>0</v>
      </c>
      <c r="H44" s="52">
        <f t="shared" si="14"/>
        <v>0</v>
      </c>
      <c r="I44" s="52">
        <f t="shared" si="14"/>
        <v>0</v>
      </c>
      <c r="J44" s="52">
        <f t="shared" si="14"/>
        <v>0</v>
      </c>
      <c r="K44" s="52">
        <f t="shared" si="14"/>
        <v>0</v>
      </c>
      <c r="L44" s="52">
        <f t="shared" si="14"/>
        <v>0</v>
      </c>
      <c r="M44" s="52">
        <f t="shared" ca="1" si="14"/>
        <v>3</v>
      </c>
      <c r="N44" s="52">
        <f t="shared" si="14"/>
        <v>0</v>
      </c>
      <c r="O44" s="52">
        <f t="shared" si="14"/>
        <v>0</v>
      </c>
      <c r="P44" s="52">
        <f t="shared" si="14"/>
        <v>0</v>
      </c>
      <c r="Q44" s="52">
        <f t="shared" si="14"/>
        <v>0</v>
      </c>
      <c r="R44" s="52">
        <f t="shared" si="14"/>
        <v>0</v>
      </c>
      <c r="S44" s="52">
        <f t="shared" si="14"/>
        <v>0</v>
      </c>
      <c r="T44" s="52">
        <f t="shared" si="14"/>
        <v>0</v>
      </c>
      <c r="U44" s="52">
        <f t="shared" si="14"/>
        <v>0</v>
      </c>
      <c r="V44" s="52">
        <f t="shared" si="14"/>
        <v>0</v>
      </c>
      <c r="W44" s="52">
        <f t="shared" si="14"/>
        <v>0</v>
      </c>
      <c r="X44" s="52">
        <f t="shared" si="14"/>
        <v>0</v>
      </c>
      <c r="Y44" s="52">
        <f t="shared" si="14"/>
        <v>0</v>
      </c>
      <c r="Z44" s="52">
        <f t="shared" si="14"/>
        <v>0</v>
      </c>
      <c r="AA44" s="52">
        <f t="shared" si="14"/>
        <v>0</v>
      </c>
      <c r="AB44" s="52">
        <f t="shared" si="14"/>
        <v>0</v>
      </c>
      <c r="AC44" s="52">
        <f t="shared" si="14"/>
        <v>0</v>
      </c>
      <c r="AD44" s="52">
        <f t="shared" si="14"/>
        <v>0</v>
      </c>
      <c r="AE44" s="52">
        <f t="shared" si="14"/>
        <v>0</v>
      </c>
      <c r="AF44" s="52">
        <f t="shared" si="14"/>
        <v>0</v>
      </c>
      <c r="AG44" s="52">
        <f t="shared" si="14"/>
        <v>0</v>
      </c>
      <c r="AH44" s="52">
        <f t="shared" si="14"/>
        <v>0</v>
      </c>
      <c r="AI44" s="52">
        <f t="shared" si="14"/>
        <v>0</v>
      </c>
      <c r="AJ44" s="52">
        <f t="shared" si="14"/>
        <v>0</v>
      </c>
      <c r="AK44" s="53">
        <f t="shared" ca="1" si="1"/>
        <v>3</v>
      </c>
    </row>
    <row r="45" spans="1:37">
      <c r="A45" s="51" t="s">
        <v>14</v>
      </c>
      <c r="B45" s="52">
        <f t="shared" ref="B45:AJ45" ca="1" si="15">LEN(B17)</f>
        <v>1</v>
      </c>
      <c r="C45" s="52">
        <f t="shared" ca="1" si="15"/>
        <v>2</v>
      </c>
      <c r="D45" s="52">
        <f t="shared" si="15"/>
        <v>0</v>
      </c>
      <c r="E45" s="52">
        <f t="shared" ca="1" si="15"/>
        <v>2</v>
      </c>
      <c r="F45" s="52">
        <f t="shared" ca="1" si="15"/>
        <v>2</v>
      </c>
      <c r="G45" s="52">
        <f t="shared" si="15"/>
        <v>0</v>
      </c>
      <c r="H45" s="52">
        <f t="shared" si="15"/>
        <v>0</v>
      </c>
      <c r="I45" s="52">
        <f t="shared" ca="1" si="15"/>
        <v>2</v>
      </c>
      <c r="J45" s="52">
        <f t="shared" ca="1" si="15"/>
        <v>2</v>
      </c>
      <c r="K45" s="52">
        <f t="shared" si="15"/>
        <v>0</v>
      </c>
      <c r="L45" s="52">
        <f t="shared" ca="1" si="15"/>
        <v>1</v>
      </c>
      <c r="M45" s="52">
        <f t="shared" ca="1" si="15"/>
        <v>1</v>
      </c>
      <c r="N45" s="52">
        <f t="shared" si="15"/>
        <v>0</v>
      </c>
      <c r="O45" s="52">
        <f t="shared" si="15"/>
        <v>0</v>
      </c>
      <c r="P45" s="52">
        <f t="shared" si="15"/>
        <v>0</v>
      </c>
      <c r="Q45" s="52">
        <f t="shared" si="15"/>
        <v>0</v>
      </c>
      <c r="R45" s="52">
        <f t="shared" si="15"/>
        <v>0</v>
      </c>
      <c r="S45" s="52">
        <f t="shared" ca="1" si="15"/>
        <v>1</v>
      </c>
      <c r="T45" s="52">
        <f t="shared" ca="1" si="15"/>
        <v>2</v>
      </c>
      <c r="U45" s="52">
        <f t="shared" ca="1" si="15"/>
        <v>1</v>
      </c>
      <c r="V45" s="52">
        <f t="shared" si="15"/>
        <v>0</v>
      </c>
      <c r="W45" s="52">
        <f t="shared" si="15"/>
        <v>0</v>
      </c>
      <c r="X45" s="52">
        <f t="shared" ca="1" si="15"/>
        <v>2</v>
      </c>
      <c r="Y45" s="52">
        <f t="shared" ca="1" si="15"/>
        <v>2</v>
      </c>
      <c r="Z45" s="52">
        <f t="shared" ca="1" si="15"/>
        <v>1</v>
      </c>
      <c r="AA45" s="52">
        <f t="shared" si="15"/>
        <v>0</v>
      </c>
      <c r="AB45" s="52">
        <f t="shared" si="15"/>
        <v>0</v>
      </c>
      <c r="AC45" s="52">
        <f t="shared" ca="1" si="15"/>
        <v>2</v>
      </c>
      <c r="AD45" s="52">
        <f t="shared" ca="1" si="15"/>
        <v>1</v>
      </c>
      <c r="AE45" s="52">
        <f t="shared" si="15"/>
        <v>0</v>
      </c>
      <c r="AF45" s="52">
        <f t="shared" si="15"/>
        <v>0</v>
      </c>
      <c r="AG45" s="52">
        <f t="shared" si="15"/>
        <v>0</v>
      </c>
      <c r="AH45" s="52">
        <f t="shared" si="15"/>
        <v>0</v>
      </c>
      <c r="AI45" s="52">
        <f t="shared" si="15"/>
        <v>0</v>
      </c>
      <c r="AJ45" s="52">
        <f t="shared" si="15"/>
        <v>0</v>
      </c>
      <c r="AK45" s="53">
        <f t="shared" ca="1" si="1"/>
        <v>25</v>
      </c>
    </row>
    <row r="46" spans="1:37">
      <c r="A46" s="51" t="s">
        <v>15</v>
      </c>
      <c r="B46" s="52">
        <f t="shared" ref="B46:AJ46" si="16">LEN(B18)</f>
        <v>0</v>
      </c>
      <c r="C46" s="52">
        <f t="shared" si="16"/>
        <v>0</v>
      </c>
      <c r="D46" s="52">
        <f t="shared" si="16"/>
        <v>0</v>
      </c>
      <c r="E46" s="52">
        <f t="shared" ca="1" si="16"/>
        <v>2</v>
      </c>
      <c r="F46" s="52">
        <f t="shared" ca="1" si="16"/>
        <v>1</v>
      </c>
      <c r="G46" s="52">
        <f t="shared" si="16"/>
        <v>0</v>
      </c>
      <c r="H46" s="52">
        <f t="shared" si="16"/>
        <v>0</v>
      </c>
      <c r="I46" s="52">
        <f t="shared" si="16"/>
        <v>0</v>
      </c>
      <c r="J46" s="52">
        <f t="shared" si="16"/>
        <v>0</v>
      </c>
      <c r="K46" s="52">
        <f t="shared" si="16"/>
        <v>0</v>
      </c>
      <c r="L46" s="52">
        <f t="shared" si="16"/>
        <v>0</v>
      </c>
      <c r="M46" s="52">
        <f t="shared" si="16"/>
        <v>0</v>
      </c>
      <c r="N46" s="52">
        <f t="shared" ca="1" si="16"/>
        <v>2</v>
      </c>
      <c r="O46" s="52">
        <f t="shared" ca="1" si="16"/>
        <v>2</v>
      </c>
      <c r="P46" s="52">
        <f t="shared" ca="1" si="16"/>
        <v>1</v>
      </c>
      <c r="Q46" s="52">
        <f t="shared" si="16"/>
        <v>0</v>
      </c>
      <c r="R46" s="52">
        <f t="shared" si="16"/>
        <v>0</v>
      </c>
      <c r="S46" s="52">
        <f t="shared" si="16"/>
        <v>0</v>
      </c>
      <c r="T46" s="52">
        <f t="shared" si="16"/>
        <v>0</v>
      </c>
      <c r="U46" s="52">
        <f t="shared" ca="1" si="16"/>
        <v>1</v>
      </c>
      <c r="V46" s="52">
        <f t="shared" ca="1" si="16"/>
        <v>1</v>
      </c>
      <c r="W46" s="52">
        <f t="shared" si="16"/>
        <v>0</v>
      </c>
      <c r="X46" s="52">
        <f t="shared" si="16"/>
        <v>0</v>
      </c>
      <c r="Y46" s="52">
        <f t="shared" si="16"/>
        <v>0</v>
      </c>
      <c r="Z46" s="52">
        <f t="shared" ca="1" si="16"/>
        <v>2</v>
      </c>
      <c r="AA46" s="52">
        <f t="shared" si="16"/>
        <v>0</v>
      </c>
      <c r="AB46" s="52">
        <f t="shared" ca="1" si="16"/>
        <v>1</v>
      </c>
      <c r="AC46" s="52">
        <f t="shared" ca="1" si="16"/>
        <v>3</v>
      </c>
      <c r="AD46" s="52">
        <f t="shared" ca="1" si="16"/>
        <v>2</v>
      </c>
      <c r="AE46" s="52">
        <f t="shared" ca="1" si="16"/>
        <v>2</v>
      </c>
      <c r="AF46" s="52">
        <f t="shared" ca="1" si="16"/>
        <v>1</v>
      </c>
      <c r="AG46" s="52">
        <f t="shared" si="16"/>
        <v>0</v>
      </c>
      <c r="AH46" s="52">
        <f t="shared" ca="1" si="16"/>
        <v>2</v>
      </c>
      <c r="AI46" s="52">
        <f t="shared" si="16"/>
        <v>0</v>
      </c>
      <c r="AJ46" s="52">
        <f t="shared" si="16"/>
        <v>0</v>
      </c>
      <c r="AK46" s="53">
        <f t="shared" ca="1" si="1"/>
        <v>23</v>
      </c>
    </row>
    <row r="47" spans="1:37">
      <c r="A47" s="51" t="s">
        <v>16</v>
      </c>
      <c r="B47" s="52">
        <f t="shared" ref="B47:AJ47" si="17">LEN(B19)</f>
        <v>0</v>
      </c>
      <c r="C47" s="52">
        <f t="shared" si="17"/>
        <v>0</v>
      </c>
      <c r="D47" s="52">
        <f t="shared" ca="1" si="17"/>
        <v>2</v>
      </c>
      <c r="E47" s="52">
        <f t="shared" ca="1" si="17"/>
        <v>2</v>
      </c>
      <c r="F47" s="52">
        <f t="shared" ca="1" si="17"/>
        <v>2</v>
      </c>
      <c r="G47" s="52">
        <f t="shared" si="17"/>
        <v>0</v>
      </c>
      <c r="H47" s="52">
        <f t="shared" si="17"/>
        <v>0</v>
      </c>
      <c r="I47" s="52">
        <f t="shared" si="17"/>
        <v>0</v>
      </c>
      <c r="J47" s="52">
        <f t="shared" si="17"/>
        <v>0</v>
      </c>
      <c r="K47" s="52">
        <f t="shared" ca="1" si="17"/>
        <v>2</v>
      </c>
      <c r="L47" s="52">
        <f t="shared" ca="1" si="17"/>
        <v>1</v>
      </c>
      <c r="M47" s="52">
        <f t="shared" ca="1" si="17"/>
        <v>2</v>
      </c>
      <c r="N47" s="52">
        <f t="shared" si="17"/>
        <v>0</v>
      </c>
      <c r="O47" s="52">
        <f t="shared" si="17"/>
        <v>0</v>
      </c>
      <c r="P47" s="52">
        <f t="shared" si="17"/>
        <v>0</v>
      </c>
      <c r="Q47" s="52">
        <f t="shared" si="17"/>
        <v>0</v>
      </c>
      <c r="R47" s="52">
        <f t="shared" si="17"/>
        <v>0</v>
      </c>
      <c r="S47" s="52">
        <f t="shared" ca="1" si="17"/>
        <v>2</v>
      </c>
      <c r="T47" s="52">
        <f t="shared" ca="1" si="17"/>
        <v>2</v>
      </c>
      <c r="U47" s="52">
        <f t="shared" si="17"/>
        <v>0</v>
      </c>
      <c r="V47" s="52">
        <f t="shared" ca="1" si="17"/>
        <v>1</v>
      </c>
      <c r="W47" s="52">
        <f t="shared" si="17"/>
        <v>0</v>
      </c>
      <c r="X47" s="52">
        <f t="shared" ca="1" si="17"/>
        <v>1</v>
      </c>
      <c r="Y47" s="52">
        <f t="shared" ca="1" si="17"/>
        <v>1</v>
      </c>
      <c r="Z47" s="52">
        <f t="shared" si="17"/>
        <v>0</v>
      </c>
      <c r="AA47" s="52">
        <f t="shared" ca="1" si="17"/>
        <v>1</v>
      </c>
      <c r="AB47" s="52">
        <f t="shared" si="17"/>
        <v>0</v>
      </c>
      <c r="AC47" s="52">
        <f t="shared" si="17"/>
        <v>0</v>
      </c>
      <c r="AD47" s="52">
        <f t="shared" si="17"/>
        <v>0</v>
      </c>
      <c r="AE47" s="52">
        <f t="shared" si="17"/>
        <v>0</v>
      </c>
      <c r="AF47" s="52">
        <f t="shared" si="17"/>
        <v>0</v>
      </c>
      <c r="AG47" s="52">
        <f t="shared" si="17"/>
        <v>0</v>
      </c>
      <c r="AH47" s="52">
        <f t="shared" ca="1" si="17"/>
        <v>2</v>
      </c>
      <c r="AI47" s="52">
        <f t="shared" si="17"/>
        <v>0</v>
      </c>
      <c r="AJ47" s="52">
        <f t="shared" ca="1" si="17"/>
        <v>1</v>
      </c>
      <c r="AK47" s="53">
        <f t="shared" ca="1" si="1"/>
        <v>22</v>
      </c>
    </row>
    <row r="48" spans="1:37">
      <c r="A48" s="51" t="s">
        <v>17</v>
      </c>
      <c r="B48" s="52">
        <f t="shared" ref="B48:AJ48" ca="1" si="18">LEN(B20)</f>
        <v>2</v>
      </c>
      <c r="C48" s="52">
        <f t="shared" si="18"/>
        <v>0</v>
      </c>
      <c r="D48" s="52">
        <f t="shared" ca="1" si="18"/>
        <v>1</v>
      </c>
      <c r="E48" s="52">
        <f t="shared" ca="1" si="18"/>
        <v>2</v>
      </c>
      <c r="F48" s="52">
        <f t="shared" ca="1" si="18"/>
        <v>1</v>
      </c>
      <c r="G48" s="52">
        <f t="shared" si="18"/>
        <v>0</v>
      </c>
      <c r="H48" s="52">
        <f t="shared" si="18"/>
        <v>0</v>
      </c>
      <c r="I48" s="52">
        <f t="shared" ca="1" si="18"/>
        <v>2</v>
      </c>
      <c r="J48" s="52">
        <f t="shared" si="18"/>
        <v>0</v>
      </c>
      <c r="K48" s="52">
        <f t="shared" ca="1" si="18"/>
        <v>1</v>
      </c>
      <c r="L48" s="52">
        <f t="shared" ca="1" si="18"/>
        <v>2</v>
      </c>
      <c r="M48" s="52">
        <f t="shared" ca="1" si="18"/>
        <v>2</v>
      </c>
      <c r="N48" s="52">
        <f t="shared" si="18"/>
        <v>0</v>
      </c>
      <c r="O48" s="52">
        <f t="shared" si="18"/>
        <v>0</v>
      </c>
      <c r="P48" s="52">
        <f t="shared" si="18"/>
        <v>0</v>
      </c>
      <c r="Q48" s="52">
        <f t="shared" si="18"/>
        <v>0</v>
      </c>
      <c r="R48" s="52">
        <f t="shared" si="18"/>
        <v>0</v>
      </c>
      <c r="S48" s="52">
        <f t="shared" ca="1" si="18"/>
        <v>2</v>
      </c>
      <c r="T48" s="52">
        <f t="shared" ca="1" si="18"/>
        <v>1</v>
      </c>
      <c r="U48" s="52">
        <f t="shared" si="18"/>
        <v>0</v>
      </c>
      <c r="V48" s="52">
        <f t="shared" ca="1" si="18"/>
        <v>1</v>
      </c>
      <c r="W48" s="52">
        <f t="shared" si="18"/>
        <v>0</v>
      </c>
      <c r="X48" s="52">
        <f t="shared" si="18"/>
        <v>0</v>
      </c>
      <c r="Y48" s="52">
        <f t="shared" ca="1" si="18"/>
        <v>1</v>
      </c>
      <c r="Z48" s="52">
        <f t="shared" si="18"/>
        <v>0</v>
      </c>
      <c r="AA48" s="52">
        <f t="shared" ca="1" si="18"/>
        <v>1</v>
      </c>
      <c r="AB48" s="52">
        <f t="shared" si="18"/>
        <v>0</v>
      </c>
      <c r="AC48" s="52">
        <f t="shared" si="18"/>
        <v>0</v>
      </c>
      <c r="AD48" s="52">
        <f t="shared" si="18"/>
        <v>0</v>
      </c>
      <c r="AE48" s="52">
        <f t="shared" si="18"/>
        <v>0</v>
      </c>
      <c r="AF48" s="52">
        <f t="shared" si="18"/>
        <v>0</v>
      </c>
      <c r="AG48" s="52">
        <f t="shared" ca="1" si="18"/>
        <v>1</v>
      </c>
      <c r="AH48" s="52">
        <f t="shared" ca="1" si="18"/>
        <v>2</v>
      </c>
      <c r="AI48" s="52">
        <f t="shared" ca="1" si="18"/>
        <v>1</v>
      </c>
      <c r="AJ48" s="52">
        <f t="shared" ca="1" si="18"/>
        <v>1</v>
      </c>
      <c r="AK48" s="53">
        <f t="shared" ca="1" si="1"/>
        <v>24</v>
      </c>
    </row>
    <row r="49" spans="1:37">
      <c r="A49" s="51" t="s">
        <v>18</v>
      </c>
      <c r="B49" s="52">
        <f t="shared" ref="B49:AJ49" ca="1" si="19">LEN(B21)</f>
        <v>1</v>
      </c>
      <c r="C49" s="52">
        <f t="shared" si="19"/>
        <v>0</v>
      </c>
      <c r="D49" s="52">
        <f t="shared" ca="1" si="19"/>
        <v>1</v>
      </c>
      <c r="E49" s="52">
        <f t="shared" ca="1" si="19"/>
        <v>3</v>
      </c>
      <c r="F49" s="52">
        <f t="shared" ca="1" si="19"/>
        <v>2</v>
      </c>
      <c r="G49" s="52">
        <f t="shared" si="19"/>
        <v>0</v>
      </c>
      <c r="H49" s="52">
        <f t="shared" si="19"/>
        <v>0</v>
      </c>
      <c r="I49" s="52">
        <f t="shared" ca="1" si="19"/>
        <v>2</v>
      </c>
      <c r="J49" s="52">
        <f t="shared" si="19"/>
        <v>0</v>
      </c>
      <c r="K49" s="52">
        <f t="shared" si="19"/>
        <v>0</v>
      </c>
      <c r="L49" s="52">
        <f t="shared" ca="1" si="19"/>
        <v>2</v>
      </c>
      <c r="M49" s="52">
        <f t="shared" ca="1" si="19"/>
        <v>1</v>
      </c>
      <c r="N49" s="52">
        <f t="shared" si="19"/>
        <v>0</v>
      </c>
      <c r="O49" s="52">
        <f t="shared" ca="1" si="19"/>
        <v>1</v>
      </c>
      <c r="P49" s="52">
        <f t="shared" si="19"/>
        <v>0</v>
      </c>
      <c r="Q49" s="52">
        <f t="shared" si="19"/>
        <v>0</v>
      </c>
      <c r="R49" s="52">
        <f t="shared" si="19"/>
        <v>0</v>
      </c>
      <c r="S49" s="52">
        <f t="shared" ca="1" si="19"/>
        <v>2</v>
      </c>
      <c r="T49" s="52">
        <f t="shared" si="19"/>
        <v>0</v>
      </c>
      <c r="U49" s="52">
        <f t="shared" si="19"/>
        <v>0</v>
      </c>
      <c r="V49" s="52">
        <f t="shared" ca="1" si="19"/>
        <v>1</v>
      </c>
      <c r="W49" s="52">
        <f t="shared" si="19"/>
        <v>0</v>
      </c>
      <c r="X49" s="52">
        <f t="shared" ca="1" si="19"/>
        <v>2</v>
      </c>
      <c r="Y49" s="52">
        <f t="shared" ca="1" si="19"/>
        <v>1</v>
      </c>
      <c r="Z49" s="52">
        <f t="shared" si="19"/>
        <v>0</v>
      </c>
      <c r="AA49" s="52">
        <f t="shared" ca="1" si="19"/>
        <v>1</v>
      </c>
      <c r="AB49" s="52">
        <f t="shared" si="19"/>
        <v>0</v>
      </c>
      <c r="AC49" s="52">
        <f t="shared" ca="1" si="19"/>
        <v>1</v>
      </c>
      <c r="AD49" s="52">
        <f t="shared" ca="1" si="19"/>
        <v>1</v>
      </c>
      <c r="AE49" s="52">
        <f t="shared" si="19"/>
        <v>0</v>
      </c>
      <c r="AF49" s="52">
        <f t="shared" si="19"/>
        <v>0</v>
      </c>
      <c r="AG49" s="52">
        <f t="shared" si="19"/>
        <v>0</v>
      </c>
      <c r="AH49" s="52">
        <f t="shared" ca="1" si="19"/>
        <v>1</v>
      </c>
      <c r="AI49" s="52">
        <f t="shared" si="19"/>
        <v>0</v>
      </c>
      <c r="AJ49" s="52">
        <f t="shared" ca="1" si="19"/>
        <v>2</v>
      </c>
      <c r="AK49" s="53">
        <f t="shared" ca="1" si="1"/>
        <v>25</v>
      </c>
    </row>
    <row r="50" spans="1:37">
      <c r="A50" s="51" t="s">
        <v>19</v>
      </c>
      <c r="B50" s="52">
        <f t="shared" ref="B50:AJ50" ca="1" si="20">LEN(B22)</f>
        <v>3</v>
      </c>
      <c r="C50" s="52">
        <f t="shared" ca="1" si="20"/>
        <v>2</v>
      </c>
      <c r="D50" s="52">
        <f t="shared" si="20"/>
        <v>0</v>
      </c>
      <c r="E50" s="52">
        <f t="shared" ca="1" si="20"/>
        <v>1</v>
      </c>
      <c r="F50" s="52">
        <f t="shared" ca="1" si="20"/>
        <v>3</v>
      </c>
      <c r="G50" s="52">
        <f t="shared" si="20"/>
        <v>0</v>
      </c>
      <c r="H50" s="52">
        <f t="shared" si="20"/>
        <v>0</v>
      </c>
      <c r="I50" s="52">
        <f t="shared" ca="1" si="20"/>
        <v>1</v>
      </c>
      <c r="J50" s="52">
        <f t="shared" ca="1" si="20"/>
        <v>3</v>
      </c>
      <c r="K50" s="52">
        <f t="shared" si="20"/>
        <v>0</v>
      </c>
      <c r="L50" s="52">
        <f t="shared" si="20"/>
        <v>0</v>
      </c>
      <c r="M50" s="52">
        <f t="shared" si="20"/>
        <v>0</v>
      </c>
      <c r="N50" s="52">
        <f t="shared" si="20"/>
        <v>0</v>
      </c>
      <c r="O50" s="52">
        <f t="shared" si="20"/>
        <v>0</v>
      </c>
      <c r="P50" s="52">
        <f t="shared" si="20"/>
        <v>0</v>
      </c>
      <c r="Q50" s="52">
        <f t="shared" si="20"/>
        <v>0</v>
      </c>
      <c r="R50" s="52">
        <f t="shared" si="20"/>
        <v>0</v>
      </c>
      <c r="S50" s="52">
        <f t="shared" ca="1" si="20"/>
        <v>3</v>
      </c>
      <c r="T50" s="52">
        <f t="shared" ca="1" si="20"/>
        <v>3</v>
      </c>
      <c r="U50" s="52">
        <f t="shared" si="20"/>
        <v>0</v>
      </c>
      <c r="V50" s="52">
        <f t="shared" si="20"/>
        <v>0</v>
      </c>
      <c r="W50" s="52">
        <f t="shared" si="20"/>
        <v>0</v>
      </c>
      <c r="X50" s="52">
        <f t="shared" ca="1" si="20"/>
        <v>3</v>
      </c>
      <c r="Y50" s="52">
        <f t="shared" ca="1" si="20"/>
        <v>2</v>
      </c>
      <c r="Z50" s="52">
        <f t="shared" ca="1" si="20"/>
        <v>1</v>
      </c>
      <c r="AA50" s="52">
        <f t="shared" si="20"/>
        <v>0</v>
      </c>
      <c r="AB50" s="52">
        <f t="shared" si="20"/>
        <v>0</v>
      </c>
      <c r="AC50" s="52">
        <f t="shared" si="20"/>
        <v>0</v>
      </c>
      <c r="AD50" s="52">
        <f t="shared" si="20"/>
        <v>0</v>
      </c>
      <c r="AE50" s="52">
        <f t="shared" si="20"/>
        <v>0</v>
      </c>
      <c r="AF50" s="52">
        <f t="shared" si="20"/>
        <v>0</v>
      </c>
      <c r="AG50" s="52">
        <f t="shared" si="20"/>
        <v>0</v>
      </c>
      <c r="AH50" s="52">
        <f t="shared" si="20"/>
        <v>0</v>
      </c>
      <c r="AI50" s="52">
        <f t="shared" si="20"/>
        <v>0</v>
      </c>
      <c r="AJ50" s="52">
        <f t="shared" si="20"/>
        <v>0</v>
      </c>
      <c r="AK50" s="53">
        <f t="shared" ca="1" si="1"/>
        <v>25</v>
      </c>
    </row>
    <row r="51" spans="1:37">
      <c r="A51" s="51" t="s">
        <v>20</v>
      </c>
      <c r="B51" s="52">
        <f t="shared" ref="B51:AJ51" si="21">LEN(B23)</f>
        <v>0</v>
      </c>
      <c r="C51" s="52">
        <f t="shared" si="21"/>
        <v>0</v>
      </c>
      <c r="D51" s="52">
        <f t="shared" si="21"/>
        <v>0</v>
      </c>
      <c r="E51" s="52">
        <f t="shared" ca="1" si="21"/>
        <v>2</v>
      </c>
      <c r="F51" s="52">
        <f t="shared" si="21"/>
        <v>0</v>
      </c>
      <c r="G51" s="52">
        <f t="shared" si="21"/>
        <v>0</v>
      </c>
      <c r="H51" s="52">
        <f t="shared" si="21"/>
        <v>0</v>
      </c>
      <c r="I51" s="52">
        <f t="shared" si="21"/>
        <v>0</v>
      </c>
      <c r="J51" s="52">
        <f t="shared" si="21"/>
        <v>0</v>
      </c>
      <c r="K51" s="52">
        <f t="shared" si="21"/>
        <v>0</v>
      </c>
      <c r="L51" s="52">
        <f t="shared" si="21"/>
        <v>0</v>
      </c>
      <c r="M51" s="52">
        <f t="shared" si="21"/>
        <v>0</v>
      </c>
      <c r="N51" s="52">
        <f t="shared" ca="1" si="21"/>
        <v>2</v>
      </c>
      <c r="O51" s="52">
        <f t="shared" ca="1" si="21"/>
        <v>2</v>
      </c>
      <c r="P51" s="52">
        <f t="shared" ca="1" si="21"/>
        <v>1</v>
      </c>
      <c r="Q51" s="52">
        <f t="shared" si="21"/>
        <v>0</v>
      </c>
      <c r="R51" s="52">
        <f t="shared" si="21"/>
        <v>0</v>
      </c>
      <c r="S51" s="52">
        <f t="shared" si="21"/>
        <v>0</v>
      </c>
      <c r="T51" s="52">
        <f t="shared" si="21"/>
        <v>0</v>
      </c>
      <c r="U51" s="52">
        <f t="shared" ca="1" si="21"/>
        <v>2</v>
      </c>
      <c r="V51" s="52">
        <f t="shared" ca="1" si="21"/>
        <v>2</v>
      </c>
      <c r="W51" s="52">
        <f t="shared" si="21"/>
        <v>0</v>
      </c>
      <c r="X51" s="52">
        <f t="shared" si="21"/>
        <v>0</v>
      </c>
      <c r="Y51" s="52">
        <f t="shared" si="21"/>
        <v>0</v>
      </c>
      <c r="Z51" s="52">
        <f t="shared" ca="1" si="21"/>
        <v>2</v>
      </c>
      <c r="AA51" s="52">
        <f t="shared" si="21"/>
        <v>0</v>
      </c>
      <c r="AB51" s="52">
        <f t="shared" ca="1" si="21"/>
        <v>1</v>
      </c>
      <c r="AC51" s="52">
        <f t="shared" ca="1" si="21"/>
        <v>2</v>
      </c>
      <c r="AD51" s="52">
        <f t="shared" ca="1" si="21"/>
        <v>2</v>
      </c>
      <c r="AE51" s="52">
        <f t="shared" ca="1" si="21"/>
        <v>2</v>
      </c>
      <c r="AF51" s="52">
        <f t="shared" ca="1" si="21"/>
        <v>2</v>
      </c>
      <c r="AG51" s="52">
        <f t="shared" si="21"/>
        <v>0</v>
      </c>
      <c r="AH51" s="52">
        <f t="shared" ca="1" si="21"/>
        <v>2</v>
      </c>
      <c r="AI51" s="52">
        <f t="shared" si="21"/>
        <v>0</v>
      </c>
      <c r="AJ51" s="52">
        <f t="shared" si="21"/>
        <v>0</v>
      </c>
      <c r="AK51" s="53">
        <f t="shared" ca="1" si="1"/>
        <v>24</v>
      </c>
    </row>
    <row r="52" spans="1:37">
      <c r="A52" s="51" t="s">
        <v>21</v>
      </c>
      <c r="B52" s="52">
        <f t="shared" ref="B52:AJ52" ca="1" si="22">LEN(B24)</f>
        <v>2</v>
      </c>
      <c r="C52" s="52">
        <f t="shared" si="22"/>
        <v>0</v>
      </c>
      <c r="D52" s="52">
        <f t="shared" ca="1" si="22"/>
        <v>2</v>
      </c>
      <c r="E52" s="52">
        <f t="shared" ca="1" si="22"/>
        <v>2</v>
      </c>
      <c r="F52" s="52">
        <f t="shared" ca="1" si="22"/>
        <v>2</v>
      </c>
      <c r="G52" s="52">
        <f t="shared" si="22"/>
        <v>0</v>
      </c>
      <c r="H52" s="52">
        <f t="shared" si="22"/>
        <v>0</v>
      </c>
      <c r="I52" s="52">
        <f t="shared" si="22"/>
        <v>0</v>
      </c>
      <c r="J52" s="52">
        <f t="shared" si="22"/>
        <v>0</v>
      </c>
      <c r="K52" s="52">
        <f t="shared" si="22"/>
        <v>0</v>
      </c>
      <c r="L52" s="52">
        <f t="shared" ca="1" si="22"/>
        <v>2</v>
      </c>
      <c r="M52" s="52">
        <f t="shared" ca="1" si="22"/>
        <v>2</v>
      </c>
      <c r="N52" s="52">
        <f t="shared" si="22"/>
        <v>0</v>
      </c>
      <c r="O52" s="52">
        <f t="shared" si="22"/>
        <v>0</v>
      </c>
      <c r="P52" s="52">
        <f t="shared" ca="1" si="22"/>
        <v>2</v>
      </c>
      <c r="Q52" s="52">
        <f t="shared" si="22"/>
        <v>0</v>
      </c>
      <c r="R52" s="52">
        <f t="shared" si="22"/>
        <v>0</v>
      </c>
      <c r="S52" s="52">
        <f t="shared" ca="1" si="22"/>
        <v>2</v>
      </c>
      <c r="T52" s="52">
        <f t="shared" si="22"/>
        <v>0</v>
      </c>
      <c r="U52" s="52">
        <f t="shared" ca="1" si="22"/>
        <v>2</v>
      </c>
      <c r="V52" s="52">
        <f t="shared" ca="1" si="22"/>
        <v>2</v>
      </c>
      <c r="W52" s="52">
        <f t="shared" si="22"/>
        <v>0</v>
      </c>
      <c r="X52" s="52">
        <f t="shared" ca="1" si="22"/>
        <v>1</v>
      </c>
      <c r="Y52" s="52">
        <f t="shared" si="22"/>
        <v>0</v>
      </c>
      <c r="Z52" s="52">
        <f t="shared" ca="1" si="22"/>
        <v>2</v>
      </c>
      <c r="AA52" s="52">
        <f t="shared" ca="1" si="22"/>
        <v>1</v>
      </c>
      <c r="AB52" s="52">
        <f t="shared" si="22"/>
        <v>0</v>
      </c>
      <c r="AC52" s="52">
        <f t="shared" si="22"/>
        <v>0</v>
      </c>
      <c r="AD52" s="52">
        <f t="shared" si="22"/>
        <v>0</v>
      </c>
      <c r="AE52" s="52">
        <f t="shared" si="22"/>
        <v>0</v>
      </c>
      <c r="AF52" s="52">
        <f t="shared" si="22"/>
        <v>0</v>
      </c>
      <c r="AG52" s="52">
        <f t="shared" si="22"/>
        <v>0</v>
      </c>
      <c r="AH52" s="52">
        <f t="shared" ca="1" si="22"/>
        <v>1</v>
      </c>
      <c r="AI52" s="52">
        <f t="shared" si="22"/>
        <v>0</v>
      </c>
      <c r="AJ52" s="52">
        <f t="shared" si="22"/>
        <v>0</v>
      </c>
      <c r="AK52" s="53">
        <f t="shared" ca="1" si="1"/>
        <v>25</v>
      </c>
    </row>
    <row r="53" spans="1:37" ht="18.75" thickBot="1">
      <c r="A53" s="54" t="s">
        <v>22</v>
      </c>
      <c r="B53" s="55">
        <f t="shared" ref="B53:AJ53" ca="1" si="23">LEN(B25)</f>
        <v>2</v>
      </c>
      <c r="C53" s="55">
        <f t="shared" si="23"/>
        <v>0</v>
      </c>
      <c r="D53" s="55">
        <f t="shared" ca="1" si="23"/>
        <v>1</v>
      </c>
      <c r="E53" s="55">
        <f t="shared" ca="1" si="23"/>
        <v>2</v>
      </c>
      <c r="F53" s="55">
        <f t="shared" ca="1" si="23"/>
        <v>2</v>
      </c>
      <c r="G53" s="55">
        <f t="shared" si="23"/>
        <v>0</v>
      </c>
      <c r="H53" s="55">
        <f t="shared" si="23"/>
        <v>0</v>
      </c>
      <c r="I53" s="55">
        <f t="shared" ca="1" si="23"/>
        <v>1</v>
      </c>
      <c r="J53" s="55">
        <f t="shared" si="23"/>
        <v>0</v>
      </c>
      <c r="K53" s="55">
        <f t="shared" si="23"/>
        <v>0</v>
      </c>
      <c r="L53" s="55">
        <f t="shared" ca="1" si="23"/>
        <v>1</v>
      </c>
      <c r="M53" s="55">
        <f t="shared" ca="1" si="23"/>
        <v>2</v>
      </c>
      <c r="N53" s="55">
        <f t="shared" si="23"/>
        <v>0</v>
      </c>
      <c r="O53" s="55">
        <f t="shared" si="23"/>
        <v>0</v>
      </c>
      <c r="P53" s="55">
        <f t="shared" si="23"/>
        <v>0</v>
      </c>
      <c r="Q53" s="55">
        <f t="shared" si="23"/>
        <v>0</v>
      </c>
      <c r="R53" s="55">
        <f t="shared" si="23"/>
        <v>0</v>
      </c>
      <c r="S53" s="55">
        <f t="shared" ca="1" si="23"/>
        <v>2</v>
      </c>
      <c r="T53" s="55">
        <f t="shared" ca="1" si="23"/>
        <v>1</v>
      </c>
      <c r="U53" s="55">
        <f t="shared" si="23"/>
        <v>0</v>
      </c>
      <c r="V53" s="55">
        <f t="shared" ca="1" si="23"/>
        <v>1</v>
      </c>
      <c r="W53" s="55">
        <f t="shared" si="23"/>
        <v>0</v>
      </c>
      <c r="X53" s="55">
        <f t="shared" ca="1" si="23"/>
        <v>2</v>
      </c>
      <c r="Y53" s="55">
        <f t="shared" ca="1" si="23"/>
        <v>1</v>
      </c>
      <c r="Z53" s="55">
        <f t="shared" si="23"/>
        <v>0</v>
      </c>
      <c r="AA53" s="55">
        <f t="shared" ca="1" si="23"/>
        <v>1</v>
      </c>
      <c r="AB53" s="55">
        <f t="shared" si="23"/>
        <v>0</v>
      </c>
      <c r="AC53" s="55">
        <f t="shared" si="23"/>
        <v>0</v>
      </c>
      <c r="AD53" s="55">
        <f t="shared" si="23"/>
        <v>0</v>
      </c>
      <c r="AE53" s="55">
        <f t="shared" si="23"/>
        <v>0</v>
      </c>
      <c r="AF53" s="55">
        <f t="shared" si="23"/>
        <v>0</v>
      </c>
      <c r="AG53" s="55">
        <f t="shared" si="23"/>
        <v>0</v>
      </c>
      <c r="AH53" s="55">
        <f t="shared" ca="1" si="23"/>
        <v>1</v>
      </c>
      <c r="AI53" s="55">
        <f t="shared" ca="1" si="23"/>
        <v>1</v>
      </c>
      <c r="AJ53" s="55">
        <f t="shared" ca="1" si="23"/>
        <v>2</v>
      </c>
      <c r="AK53" s="56">
        <f t="shared" ca="1" si="1"/>
        <v>23</v>
      </c>
    </row>
  </sheetData>
  <mergeCells count="7">
    <mergeCell ref="S27:AB27"/>
    <mergeCell ref="I27:R27"/>
    <mergeCell ref="A27:H27"/>
    <mergeCell ref="A1:AJ1"/>
    <mergeCell ref="A29:AJ29"/>
    <mergeCell ref="A26:AJ26"/>
    <mergeCell ref="AC27:AJ27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20"/>
  <sheetViews>
    <sheetView workbookViewId="0"/>
  </sheetViews>
  <sheetFormatPr defaultColWidth="4.625" defaultRowHeight="24.95" customHeight="1"/>
  <cols>
    <col min="1" max="2" width="4.625" style="8" customWidth="1"/>
    <col min="3" max="16384" width="4.625" style="8"/>
  </cols>
  <sheetData>
    <row r="2" spans="2:26" ht="24.95" customHeight="1">
      <c r="B2" s="96" t="s">
        <v>2218</v>
      </c>
      <c r="C2" s="97"/>
      <c r="D2" s="98"/>
      <c r="E2" s="69" t="s">
        <v>3</v>
      </c>
      <c r="F2" s="69"/>
      <c r="G2" s="69" t="s">
        <v>6</v>
      </c>
      <c r="H2" s="68"/>
      <c r="I2" s="68"/>
      <c r="J2" s="68"/>
      <c r="K2" s="68"/>
      <c r="L2" s="68"/>
      <c r="M2" s="68"/>
      <c r="N2" s="68"/>
      <c r="O2" s="101" t="s">
        <v>2219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2:26" ht="24.95" customHeight="1">
      <c r="B3" s="97"/>
      <c r="C3" s="97"/>
      <c r="D3" s="98"/>
      <c r="E3" s="69"/>
      <c r="F3" s="69"/>
      <c r="G3" s="69"/>
      <c r="H3" s="68"/>
      <c r="I3" s="68"/>
      <c r="J3" s="68"/>
      <c r="K3" s="68"/>
      <c r="L3" s="68"/>
      <c r="M3" s="68"/>
      <c r="N3" s="68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2:26" ht="24.95" customHeight="1">
      <c r="B4" s="99"/>
      <c r="C4" s="99"/>
      <c r="D4" s="100"/>
      <c r="E4" s="69" t="s">
        <v>0</v>
      </c>
      <c r="F4" s="69"/>
      <c r="G4" s="69"/>
      <c r="H4" s="68"/>
      <c r="I4" s="68"/>
      <c r="J4" s="68"/>
      <c r="K4" s="68"/>
      <c r="L4" s="68"/>
      <c r="M4" s="68"/>
      <c r="N4" s="68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2:26" ht="24.95" customHeight="1">
      <c r="B5" s="70" t="s">
        <v>9</v>
      </c>
      <c r="C5" s="69"/>
      <c r="D5" s="71" t="s">
        <v>2</v>
      </c>
      <c r="E5" s="69" t="s">
        <v>1</v>
      </c>
      <c r="F5" s="69"/>
      <c r="G5" s="69"/>
      <c r="H5" s="69"/>
      <c r="I5" s="69"/>
      <c r="J5" s="70" t="s">
        <v>10</v>
      </c>
      <c r="K5" s="69" t="s">
        <v>7</v>
      </c>
      <c r="L5" s="69"/>
      <c r="M5" s="69" t="s">
        <v>5</v>
      </c>
      <c r="N5" s="68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2:26" ht="24.95" customHeight="1">
      <c r="B6" s="69"/>
      <c r="C6" s="69"/>
      <c r="D6" s="71"/>
      <c r="E6" s="69"/>
      <c r="F6" s="69"/>
      <c r="G6" s="69"/>
      <c r="H6" s="72"/>
      <c r="I6" s="69"/>
      <c r="J6" s="69"/>
      <c r="K6" s="69"/>
      <c r="L6" s="69"/>
      <c r="M6" s="69"/>
      <c r="N6" s="68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2:26" ht="24.95" customHeight="1">
      <c r="B7" s="69" t="s">
        <v>15</v>
      </c>
      <c r="C7" s="69"/>
      <c r="D7" s="71" t="s">
        <v>11</v>
      </c>
      <c r="E7" s="69" t="s">
        <v>12</v>
      </c>
      <c r="F7" s="69"/>
      <c r="G7" s="69" t="s">
        <v>21</v>
      </c>
      <c r="H7" s="72" t="s">
        <v>22</v>
      </c>
      <c r="I7" s="69"/>
      <c r="J7" s="69" t="s">
        <v>17</v>
      </c>
      <c r="K7" s="69" t="s">
        <v>18</v>
      </c>
      <c r="L7" s="69"/>
      <c r="M7" s="69" t="s">
        <v>14</v>
      </c>
      <c r="N7" s="68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2:26" ht="24.95" customHeight="1">
      <c r="B8" s="68"/>
      <c r="C8" s="68"/>
      <c r="D8" s="68"/>
      <c r="E8" s="69" t="s">
        <v>19</v>
      </c>
      <c r="F8" s="69"/>
      <c r="G8" s="69" t="s">
        <v>20</v>
      </c>
      <c r="H8" s="68"/>
      <c r="I8" s="68"/>
      <c r="J8" s="68"/>
      <c r="K8" s="68"/>
      <c r="L8" s="68"/>
      <c r="M8" s="68"/>
      <c r="N8" s="68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2:26" ht="24.95" customHeight="1">
      <c r="B9" s="68"/>
      <c r="C9" s="68"/>
      <c r="D9" s="68"/>
      <c r="E9" s="69"/>
      <c r="F9" s="69"/>
      <c r="G9" s="69"/>
      <c r="H9" s="68"/>
      <c r="I9" s="68"/>
      <c r="J9" s="68"/>
      <c r="K9" s="68"/>
      <c r="L9" s="68"/>
      <c r="M9" s="68"/>
      <c r="N9" s="68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2:26" ht="24.95" customHeight="1">
      <c r="B10" s="68"/>
      <c r="C10" s="68"/>
      <c r="D10" s="68"/>
      <c r="E10" s="70" t="s">
        <v>8</v>
      </c>
      <c r="F10" s="69"/>
      <c r="G10" s="69" t="s">
        <v>16</v>
      </c>
      <c r="H10" s="68"/>
      <c r="I10" s="68"/>
      <c r="J10" s="68"/>
      <c r="K10" s="68"/>
      <c r="L10" s="68"/>
      <c r="M10" s="68"/>
      <c r="N10" s="68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2:26" ht="24.95" customHeight="1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2:26" ht="24.95" customHeight="1">
      <c r="B12" s="96" t="s">
        <v>2220</v>
      </c>
      <c r="C12" s="97"/>
      <c r="D12" s="98"/>
      <c r="E12" s="69"/>
      <c r="F12" s="69" t="s">
        <v>4</v>
      </c>
      <c r="G12" s="69"/>
      <c r="H12" s="68"/>
      <c r="I12" s="68"/>
      <c r="J12" s="68"/>
      <c r="K12" s="68"/>
      <c r="L12" s="68"/>
      <c r="M12" s="68"/>
      <c r="N12" s="68"/>
      <c r="O12" s="96" t="s">
        <v>2221</v>
      </c>
      <c r="P12" s="97"/>
      <c r="Q12" s="98"/>
      <c r="R12" s="69"/>
      <c r="S12" s="69" t="s">
        <v>4</v>
      </c>
      <c r="T12" s="69"/>
      <c r="U12" s="68"/>
      <c r="V12" s="68"/>
      <c r="W12" s="68"/>
      <c r="X12" s="68"/>
      <c r="Y12" s="68"/>
      <c r="Z12" s="68"/>
    </row>
    <row r="13" spans="2:26" ht="24.95" customHeight="1">
      <c r="B13" s="97"/>
      <c r="C13" s="97"/>
      <c r="D13" s="98"/>
      <c r="E13" s="69" t="s">
        <v>2</v>
      </c>
      <c r="F13" s="69"/>
      <c r="G13" s="69"/>
      <c r="H13" s="68"/>
      <c r="I13" s="68"/>
      <c r="J13" s="68"/>
      <c r="K13" s="68"/>
      <c r="L13" s="68"/>
      <c r="M13" s="68"/>
      <c r="N13" s="68"/>
      <c r="O13" s="97"/>
      <c r="P13" s="97"/>
      <c r="Q13" s="98"/>
      <c r="R13" s="69" t="s">
        <v>2</v>
      </c>
      <c r="S13" s="69"/>
      <c r="T13" s="69" t="s">
        <v>6</v>
      </c>
      <c r="U13" s="68"/>
      <c r="V13" s="68"/>
      <c r="W13" s="68"/>
      <c r="X13" s="68"/>
      <c r="Y13" s="68"/>
      <c r="Z13" s="68"/>
    </row>
    <row r="14" spans="2:26" ht="24.95" customHeight="1">
      <c r="B14" s="99"/>
      <c r="C14" s="99"/>
      <c r="D14" s="100"/>
      <c r="E14" s="69"/>
      <c r="F14" s="69" t="s">
        <v>0</v>
      </c>
      <c r="G14" s="69"/>
      <c r="H14" s="68"/>
      <c r="I14" s="68"/>
      <c r="J14" s="68"/>
      <c r="K14" s="68"/>
      <c r="L14" s="68"/>
      <c r="M14" s="68"/>
      <c r="N14" s="68"/>
      <c r="O14" s="99"/>
      <c r="P14" s="99"/>
      <c r="Q14" s="100"/>
      <c r="R14" s="69"/>
      <c r="S14" s="69"/>
      <c r="T14" s="69"/>
      <c r="U14" s="68"/>
      <c r="V14" s="68"/>
      <c r="W14" s="68"/>
      <c r="X14" s="68"/>
      <c r="Y14" s="68"/>
      <c r="Z14" s="68"/>
    </row>
    <row r="15" spans="2:26" ht="24.95" customHeight="1">
      <c r="B15" s="69"/>
      <c r="C15" s="69" t="s">
        <v>3</v>
      </c>
      <c r="D15" s="71"/>
      <c r="E15" s="69"/>
      <c r="F15" s="69" t="s">
        <v>1</v>
      </c>
      <c r="G15" s="69"/>
      <c r="H15" s="72"/>
      <c r="I15" s="69"/>
      <c r="J15" s="69"/>
      <c r="K15" s="69"/>
      <c r="L15" s="69" t="s">
        <v>5</v>
      </c>
      <c r="M15" s="69"/>
      <c r="N15" s="68"/>
      <c r="O15" s="69"/>
      <c r="P15" s="69" t="s">
        <v>3</v>
      </c>
      <c r="Q15" s="71"/>
      <c r="R15" s="69"/>
      <c r="S15" s="69"/>
      <c r="T15" s="69"/>
      <c r="U15" s="72"/>
      <c r="V15" s="69" t="s">
        <v>7</v>
      </c>
      <c r="W15" s="69"/>
      <c r="X15" s="69"/>
      <c r="Y15" s="69" t="s">
        <v>5</v>
      </c>
      <c r="Z15" s="69"/>
    </row>
    <row r="16" spans="2:26" ht="24.95" customHeight="1">
      <c r="B16" s="69" t="s">
        <v>20</v>
      </c>
      <c r="C16" s="69"/>
      <c r="D16" s="71" t="s">
        <v>18</v>
      </c>
      <c r="E16" s="69" t="s">
        <v>17</v>
      </c>
      <c r="F16" s="69"/>
      <c r="G16" s="69" t="s">
        <v>15</v>
      </c>
      <c r="H16" s="72" t="s">
        <v>16</v>
      </c>
      <c r="I16" s="69"/>
      <c r="J16" s="69" t="s">
        <v>22</v>
      </c>
      <c r="K16" s="69" t="s">
        <v>21</v>
      </c>
      <c r="L16" s="69"/>
      <c r="M16" s="69" t="s">
        <v>19</v>
      </c>
      <c r="N16" s="68"/>
      <c r="O16" s="69" t="s">
        <v>20</v>
      </c>
      <c r="P16" s="69"/>
      <c r="Q16" s="71" t="s">
        <v>18</v>
      </c>
      <c r="R16" s="69" t="s">
        <v>17</v>
      </c>
      <c r="S16" s="69"/>
      <c r="T16" s="69" t="s">
        <v>15</v>
      </c>
      <c r="U16" s="72" t="s">
        <v>16</v>
      </c>
      <c r="V16" s="69"/>
      <c r="W16" s="69" t="s">
        <v>22</v>
      </c>
      <c r="X16" s="69" t="s">
        <v>21</v>
      </c>
      <c r="Y16" s="69"/>
      <c r="Z16" s="69" t="s">
        <v>19</v>
      </c>
    </row>
    <row r="17" spans="2:26" ht="24.95" customHeight="1">
      <c r="B17" s="69"/>
      <c r="C17" s="69" t="s">
        <v>10</v>
      </c>
      <c r="D17" s="71"/>
      <c r="E17" s="69"/>
      <c r="F17" s="69" t="s">
        <v>8</v>
      </c>
      <c r="G17" s="69"/>
      <c r="H17" s="72"/>
      <c r="I17" s="70" t="s">
        <v>7</v>
      </c>
      <c r="J17" s="69"/>
      <c r="K17" s="69"/>
      <c r="L17" s="69" t="s">
        <v>12</v>
      </c>
      <c r="M17" s="69"/>
      <c r="N17" s="68"/>
      <c r="O17" s="69"/>
      <c r="P17" s="69" t="s">
        <v>10</v>
      </c>
      <c r="Q17" s="71"/>
      <c r="R17" s="69"/>
      <c r="S17" s="69" t="s">
        <v>8</v>
      </c>
      <c r="T17" s="69"/>
      <c r="U17" s="72"/>
      <c r="V17" s="69" t="s">
        <v>14</v>
      </c>
      <c r="W17" s="69"/>
      <c r="X17" s="69"/>
      <c r="Y17" s="69" t="s">
        <v>12</v>
      </c>
      <c r="Z17" s="69"/>
    </row>
    <row r="18" spans="2:26" ht="24.95" customHeight="1">
      <c r="B18" s="68"/>
      <c r="C18" s="68"/>
      <c r="D18" s="68"/>
      <c r="E18" s="69"/>
      <c r="F18" s="70" t="s">
        <v>14</v>
      </c>
      <c r="G18" s="69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9"/>
      <c r="S18" s="70" t="s">
        <v>0</v>
      </c>
      <c r="T18" s="69"/>
      <c r="U18" s="68"/>
      <c r="V18" s="68"/>
      <c r="W18" s="68"/>
      <c r="X18" s="68"/>
      <c r="Y18" s="68"/>
      <c r="Z18" s="68"/>
    </row>
    <row r="19" spans="2:26" ht="24.95" customHeight="1">
      <c r="B19" s="68"/>
      <c r="C19" s="68"/>
      <c r="D19" s="68"/>
      <c r="E19" s="69" t="s">
        <v>9</v>
      </c>
      <c r="F19" s="69"/>
      <c r="G19" s="70" t="s">
        <v>6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 t="s">
        <v>9</v>
      </c>
      <c r="S19" s="69"/>
      <c r="T19" s="70" t="s">
        <v>1</v>
      </c>
      <c r="U19" s="68"/>
      <c r="V19" s="68"/>
      <c r="W19" s="68"/>
      <c r="X19" s="68"/>
      <c r="Y19" s="68"/>
      <c r="Z19" s="68"/>
    </row>
    <row r="20" spans="2:26" ht="24.95" customHeight="1">
      <c r="B20" s="68"/>
      <c r="C20" s="68"/>
      <c r="D20" s="68"/>
      <c r="E20" s="69"/>
      <c r="F20" s="69" t="s">
        <v>11</v>
      </c>
      <c r="G20" s="6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69" t="s">
        <v>11</v>
      </c>
      <c r="T20" s="69"/>
      <c r="U20" s="68"/>
      <c r="V20" s="68"/>
      <c r="W20" s="68"/>
      <c r="X20" s="68"/>
      <c r="Y20" s="68"/>
      <c r="Z20" s="68"/>
    </row>
  </sheetData>
  <mergeCells count="4">
    <mergeCell ref="B2:D4"/>
    <mergeCell ref="O2:Z10"/>
    <mergeCell ref="B12:D14"/>
    <mergeCell ref="O12:Q1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07"/>
  <sheetViews>
    <sheetView topLeftCell="H1" zoomScaleNormal="100" workbookViewId="0">
      <pane ySplit="1" topLeftCell="A2" activePane="bottomLeft" state="frozen"/>
      <selection activeCell="J4" sqref="J4"/>
      <selection pane="bottomLeft" activeCell="J4" sqref="J4"/>
    </sheetView>
  </sheetViews>
  <sheetFormatPr defaultRowHeight="14.25"/>
  <cols>
    <col min="1" max="1" width="6.875" hidden="1" customWidth="1"/>
    <col min="2" max="2" width="14" hidden="1" customWidth="1"/>
    <col min="3" max="3" width="13" hidden="1" customWidth="1"/>
    <col min="4" max="4" width="9.25" hidden="1" customWidth="1"/>
    <col min="5" max="5" width="31.75" hidden="1" customWidth="1"/>
    <col min="6" max="7" width="8.5" hidden="1" customWidth="1"/>
    <col min="8" max="9" width="13" style="1" bestFit="1" customWidth="1"/>
    <col min="10" max="10" width="13" style="1" customWidth="1"/>
    <col min="13" max="13" width="5.25" bestFit="1" customWidth="1"/>
    <col min="14" max="14" width="5.625" style="1" customWidth="1"/>
    <col min="15" max="15" width="2.5" style="1" bestFit="1" customWidth="1"/>
    <col min="16" max="16" width="2.5" bestFit="1" customWidth="1"/>
    <col min="17" max="25" width="5.625" customWidth="1"/>
    <col min="26" max="26" width="6.75" bestFit="1" customWidth="1"/>
    <col min="27" max="27" width="5.625" customWidth="1"/>
  </cols>
  <sheetData>
    <row r="1" spans="1:27" ht="18" customHeight="1">
      <c r="A1" s="2"/>
      <c r="B1" s="2"/>
      <c r="C1" s="2"/>
      <c r="D1" s="2"/>
      <c r="E1" s="3"/>
      <c r="F1" s="2"/>
      <c r="G1" s="2"/>
      <c r="H1" s="2" t="s">
        <v>2222</v>
      </c>
      <c r="I1" s="2" t="s">
        <v>2223</v>
      </c>
      <c r="J1" s="2"/>
      <c r="K1" s="1"/>
      <c r="L1" s="1"/>
      <c r="M1" s="1" t="s">
        <v>2224</v>
      </c>
      <c r="N1" s="1" t="s">
        <v>2225</v>
      </c>
      <c r="Q1" t="s">
        <v>2226</v>
      </c>
      <c r="R1" t="s">
        <v>2227</v>
      </c>
      <c r="S1" t="s">
        <v>2228</v>
      </c>
      <c r="T1" t="s">
        <v>2229</v>
      </c>
      <c r="U1" s="1" t="s">
        <v>2230</v>
      </c>
      <c r="V1" s="1" t="s">
        <v>2231</v>
      </c>
      <c r="W1" s="1" t="s">
        <v>2232</v>
      </c>
      <c r="X1" s="1" t="s">
        <v>2233</v>
      </c>
    </row>
    <row r="2" spans="1:27" ht="18.75" customHeight="1">
      <c r="A2" s="4"/>
      <c r="B2" s="4"/>
      <c r="C2" s="2"/>
      <c r="D2" s="2"/>
      <c r="E2" s="3"/>
      <c r="F2" s="2"/>
      <c r="G2" s="2"/>
      <c r="H2" s="1" t="str">
        <f>IF(LEFT(竖总表!F2,1)="`",RIGHT(竖总表!F2,LEN(竖总表!F2)-1),竖总表!F2)</f>
        <v>bo1</v>
      </c>
      <c r="I2" s="1" t="str">
        <f t="shared" ref="I2:I65" si="0">IF(MID(H2,2,1)="h",LEFT(H2,1)&amp;RIGHT(H2,LEN(H2)-2),H2)</f>
        <v>bo1</v>
      </c>
      <c r="J2" s="1" t="str">
        <f t="shared" ref="J2:J65" si="1">LEFT(I2,LEN(I2)-1)</f>
        <v>bo</v>
      </c>
      <c r="K2" s="1" t="str">
        <f t="shared" ref="K2:K65" si="2">LEFT(I2,1)</f>
        <v>b</v>
      </c>
      <c r="L2" s="1" t="str">
        <f t="shared" ref="L2:L65" si="3">IF(OR(K2="a",K2="e",K2="o"),LEFT(I2,LEN(I2)-1),MID(I2,2,LEN(I2)-2))</f>
        <v>o</v>
      </c>
      <c r="M2" s="1">
        <f t="shared" ref="M2:M65" si="4">_xlfn.NUMBERVALUE(RIGHT(I2,1))</f>
        <v>1</v>
      </c>
      <c r="N2" s="1">
        <f t="shared" ref="N2:N65" si="5">COUNTIF(J:J,J2)</f>
        <v>2</v>
      </c>
      <c r="O2" s="1">
        <v>1</v>
      </c>
      <c r="P2">
        <v>1</v>
      </c>
      <c r="Q2">
        <f ca="1">IFERROR(_xlfn.IFNA(MATCH($J2,INDIRECT("J"&amp;(1+P2)):$J$507,0)+P2,""),"")</f>
        <v>2</v>
      </c>
      <c r="R2">
        <f ca="1">IFERROR(_xlfn.IFNA(MATCH($J2,INDIRECT("J"&amp;(1+Q2)):$J$507,0)+Q2,""),"")</f>
        <v>31</v>
      </c>
      <c r="S2" t="str">
        <f ca="1">IFERROR(_xlfn.IFNA(MATCH($J2,INDIRECT("J"&amp;(1+R2)):$J$507,0)+R2,""),"")</f>
        <v/>
      </c>
      <c r="T2" t="str">
        <f ca="1">IFERROR(_xlfn.IFNA(MATCH($J2,INDIRECT("J"&amp;(1+S2)):$J$507,0)+S2,""),"")</f>
        <v/>
      </c>
      <c r="U2">
        <f t="shared" ref="U2:U65" ca="1" si="6">IFERROR(INDEX($M:$M,Q2),0)</f>
        <v>1</v>
      </c>
      <c r="V2">
        <f t="shared" ref="V2:V65" ca="1" si="7">IFERROR(INDEX($M:$M,R2),0)</f>
        <v>4</v>
      </c>
      <c r="W2">
        <f t="shared" ref="W2:W65" ca="1" si="8">IFERROR(INDEX($M:$M,S2),0)</f>
        <v>0</v>
      </c>
      <c r="X2">
        <f t="shared" ref="X2:X65" ca="1" si="9">IFERROR(INDEX($M:$M,T2),0)</f>
        <v>0</v>
      </c>
      <c r="Y2">
        <f t="shared" ref="Y2:Y65" ca="1" si="10">(U2+1)*(V2+1)*(W2+1)*(X2+1)</f>
        <v>10</v>
      </c>
      <c r="Z2" t="str">
        <f t="shared" ref="Z2:Z65" si="11">UPPER(K2)&amp;L2</f>
        <v>Bo</v>
      </c>
      <c r="AA2">
        <f ca="1">VLOOKUP(Y2,音调排序索引表!$A$1:$B$14,2,FALSE)</f>
        <v>14</v>
      </c>
    </row>
    <row r="3" spans="1:27" ht="18.75" customHeight="1">
      <c r="A3" s="4"/>
      <c r="B3" s="4"/>
      <c r="C3" s="2"/>
      <c r="D3" s="2"/>
      <c r="E3" s="3"/>
      <c r="F3" s="2"/>
      <c r="G3" s="2"/>
      <c r="H3" s="1" t="str">
        <f>IF(LEFT(竖总表!F3,1)="`",RIGHT(竖总表!F3,LEN(竖总表!F3)-1),竖总表!F3)</f>
        <v>chun4</v>
      </c>
      <c r="I3" s="1" t="str">
        <f t="shared" si="0"/>
        <v>cun4</v>
      </c>
      <c r="J3" s="1" t="str">
        <f t="shared" si="1"/>
        <v>cun</v>
      </c>
      <c r="K3" s="1" t="str">
        <f t="shared" si="2"/>
        <v>c</v>
      </c>
      <c r="L3" s="1" t="str">
        <f t="shared" si="3"/>
        <v>un</v>
      </c>
      <c r="M3" s="1">
        <f t="shared" si="4"/>
        <v>4</v>
      </c>
      <c r="N3" s="1">
        <f t="shared" si="5"/>
        <v>2</v>
      </c>
      <c r="O3" s="1">
        <v>1</v>
      </c>
      <c r="P3">
        <v>1</v>
      </c>
      <c r="Q3">
        <f ca="1">IFERROR(_xlfn.IFNA(MATCH($J3,INDIRECT("J"&amp;(1+P3)):$J$507,0)+P3,""),"")</f>
        <v>3</v>
      </c>
      <c r="R3">
        <f ca="1">IFERROR(_xlfn.IFNA(MATCH($J3,INDIRECT("J"&amp;(1+Q3)):$J$507,0)+Q3,""),"")</f>
        <v>51</v>
      </c>
      <c r="S3" t="str">
        <f ca="1">IFERROR(_xlfn.IFNA(MATCH($J3,INDIRECT("J"&amp;(1+R3)):$J$507,0)+R3,""),"")</f>
        <v/>
      </c>
      <c r="T3" t="str">
        <f ca="1">IFERROR(_xlfn.IFNA(MATCH($J3,INDIRECT("J"&amp;(1+S3)):$J$507,0)+S3,""),"")</f>
        <v/>
      </c>
      <c r="U3">
        <f t="shared" ca="1" si="6"/>
        <v>4</v>
      </c>
      <c r="V3">
        <f t="shared" ca="1" si="7"/>
        <v>2</v>
      </c>
      <c r="W3">
        <f t="shared" ca="1" si="8"/>
        <v>0</v>
      </c>
      <c r="X3">
        <f t="shared" ca="1" si="9"/>
        <v>0</v>
      </c>
      <c r="Y3">
        <f t="shared" ca="1" si="10"/>
        <v>15</v>
      </c>
      <c r="Z3" t="str">
        <f t="shared" si="11"/>
        <v>Cun</v>
      </c>
      <c r="AA3">
        <f ca="1">VLOOKUP(Y3,音调排序索引表!$A$1:$B$14,2,FALSE)</f>
        <v>24</v>
      </c>
    </row>
    <row r="4" spans="1:27" ht="18.75" customHeight="1">
      <c r="A4" s="4"/>
      <c r="B4" s="4"/>
      <c r="C4" s="2"/>
      <c r="D4" s="2"/>
      <c r="E4" s="3"/>
      <c r="F4" s="2"/>
      <c r="G4" s="2"/>
      <c r="H4" s="1" t="str">
        <f>IF(LEFT(竖总表!F4,1)="`",RIGHT(竖总表!F4,LEN(竖总表!F4)-1),竖总表!F4)</f>
        <v>di4</v>
      </c>
      <c r="I4" s="1" t="str">
        <f t="shared" si="0"/>
        <v>di4</v>
      </c>
      <c r="J4" s="1" t="str">
        <f t="shared" si="1"/>
        <v>di</v>
      </c>
      <c r="K4" s="1" t="str">
        <f t="shared" si="2"/>
        <v>d</v>
      </c>
      <c r="L4" s="1" t="str">
        <f t="shared" si="3"/>
        <v>i</v>
      </c>
      <c r="M4" s="1">
        <f t="shared" si="4"/>
        <v>4</v>
      </c>
      <c r="N4" s="1">
        <f t="shared" si="5"/>
        <v>2</v>
      </c>
      <c r="O4" s="1">
        <v>1</v>
      </c>
      <c r="P4">
        <v>1</v>
      </c>
      <c r="Q4">
        <f ca="1">IFERROR(_xlfn.IFNA(MATCH($J4,INDIRECT("J"&amp;(1+P4)):$J$507,0)+P4,""),"")</f>
        <v>4</v>
      </c>
      <c r="R4">
        <f ca="1">IFERROR(_xlfn.IFNA(MATCH($J4,INDIRECT("J"&amp;(1+Q4)):$J$507,0)+Q4,""),"")</f>
        <v>291</v>
      </c>
      <c r="S4" t="str">
        <f ca="1">IFERROR(_xlfn.IFNA(MATCH($J4,INDIRECT("J"&amp;(1+R4)):$J$507,0)+R4,""),"")</f>
        <v/>
      </c>
      <c r="T4" t="str">
        <f ca="1">IFERROR(_xlfn.IFNA(MATCH($J4,INDIRECT("J"&amp;(1+S4)):$J$507,0)+S4,""),"")</f>
        <v/>
      </c>
      <c r="U4">
        <f t="shared" ca="1" si="6"/>
        <v>4</v>
      </c>
      <c r="V4">
        <f t="shared" ca="1" si="7"/>
        <v>2</v>
      </c>
      <c r="W4">
        <f t="shared" ca="1" si="8"/>
        <v>0</v>
      </c>
      <c r="X4">
        <f t="shared" ca="1" si="9"/>
        <v>0</v>
      </c>
      <c r="Y4">
        <f t="shared" ca="1" si="10"/>
        <v>15</v>
      </c>
      <c r="Z4" t="str">
        <f t="shared" si="11"/>
        <v>Di</v>
      </c>
      <c r="AA4">
        <f ca="1">VLOOKUP(Y4,音调排序索引表!$A$1:$B$14,2,FALSE)</f>
        <v>24</v>
      </c>
    </row>
    <row r="5" spans="1:27" ht="18.75" customHeight="1">
      <c r="A5" s="4"/>
      <c r="B5" s="4"/>
      <c r="C5" s="2"/>
      <c r="D5" s="2"/>
      <c r="E5" s="3"/>
      <c r="F5" s="2"/>
      <c r="G5" s="2"/>
      <c r="H5" s="1" t="str">
        <f>IF(LEFT(竖总表!F5,1)="`",RIGHT(竖总表!F5,LEN(竖总表!F5)-1),竖总表!F5)</f>
        <v>a1</v>
      </c>
      <c r="I5" s="1" t="str">
        <f t="shared" si="0"/>
        <v>a1</v>
      </c>
      <c r="J5" s="1" t="str">
        <f t="shared" si="1"/>
        <v>a</v>
      </c>
      <c r="K5" s="1" t="str">
        <f t="shared" si="2"/>
        <v>a</v>
      </c>
      <c r="L5" s="1" t="str">
        <f t="shared" si="3"/>
        <v>a</v>
      </c>
      <c r="M5" s="1">
        <f t="shared" si="4"/>
        <v>1</v>
      </c>
      <c r="N5" s="1">
        <f t="shared" si="5"/>
        <v>2</v>
      </c>
      <c r="O5" s="1">
        <v>1</v>
      </c>
      <c r="P5">
        <v>1</v>
      </c>
      <c r="Q5">
        <f ca="1">IFERROR(_xlfn.IFNA(MATCH($J5,INDIRECT("J"&amp;(1+P5)):$J$507,0)+P5,""),"")</f>
        <v>5</v>
      </c>
      <c r="R5">
        <f ca="1">IFERROR(_xlfn.IFNA(MATCH($J5,INDIRECT("J"&amp;(1+Q5)):$J$507,0)+Q5,""),"")</f>
        <v>7</v>
      </c>
      <c r="S5" t="str">
        <f ca="1">IFERROR(_xlfn.IFNA(MATCH($J5,INDIRECT("J"&amp;(1+R5)):$J$507,0)+R5,""),"")</f>
        <v/>
      </c>
      <c r="T5" t="str">
        <f ca="1">IFERROR(_xlfn.IFNA(MATCH($J5,INDIRECT("J"&amp;(1+S5)):$J$507,0)+S5,""),"")</f>
        <v/>
      </c>
      <c r="U5">
        <f t="shared" ca="1" si="6"/>
        <v>1</v>
      </c>
      <c r="V5">
        <f t="shared" ca="1" si="7"/>
        <v>4</v>
      </c>
      <c r="W5">
        <f t="shared" ca="1" si="8"/>
        <v>0</v>
      </c>
      <c r="X5">
        <f t="shared" ca="1" si="9"/>
        <v>0</v>
      </c>
      <c r="Y5">
        <f t="shared" ca="1" si="10"/>
        <v>10</v>
      </c>
      <c r="Z5" t="str">
        <f t="shared" si="11"/>
        <v>Aa</v>
      </c>
      <c r="AA5">
        <f ca="1">VLOOKUP(Y5,音调排序索引表!$A$1:$B$14,2,FALSE)</f>
        <v>14</v>
      </c>
    </row>
    <row r="6" spans="1:27" ht="18.75" customHeight="1">
      <c r="A6" s="4"/>
      <c r="B6" s="4"/>
      <c r="C6" s="2"/>
      <c r="D6" s="2"/>
      <c r="E6" s="3"/>
      <c r="F6" s="2"/>
      <c r="G6" s="2"/>
      <c r="H6" s="1" t="str">
        <f>IF(LEFT(竖总表!F6,1)="`",RIGHT(竖总表!F6,LEN(竖总表!F6)-1),竖总表!F6)</f>
        <v>ai4</v>
      </c>
      <c r="I6" s="1" t="str">
        <f t="shared" si="0"/>
        <v>ai4</v>
      </c>
      <c r="J6" s="1" t="str">
        <f t="shared" si="1"/>
        <v>ai</v>
      </c>
      <c r="K6" s="1" t="str">
        <f t="shared" si="2"/>
        <v>a</v>
      </c>
      <c r="L6" s="1" t="str">
        <f t="shared" si="3"/>
        <v>ai</v>
      </c>
      <c r="M6" s="1">
        <f t="shared" si="4"/>
        <v>4</v>
      </c>
      <c r="N6" s="1">
        <f t="shared" si="5"/>
        <v>3</v>
      </c>
      <c r="O6" s="1">
        <v>1</v>
      </c>
      <c r="P6">
        <v>1</v>
      </c>
      <c r="Q6">
        <f ca="1">IFERROR(_xlfn.IFNA(MATCH($J6,INDIRECT("J"&amp;(1+P6)):$J$507,0)+P6,""),"")</f>
        <v>6</v>
      </c>
      <c r="R6">
        <f ca="1">IFERROR(_xlfn.IFNA(MATCH($J6,INDIRECT("J"&amp;(1+Q6)):$J$507,0)+Q6,""),"")</f>
        <v>14</v>
      </c>
      <c r="S6">
        <f ca="1">IFERROR(_xlfn.IFNA(MATCH($J6,INDIRECT("J"&amp;(1+R6)):$J$507,0)+R6,""),"")</f>
        <v>17</v>
      </c>
      <c r="T6" t="str">
        <f ca="1">IFERROR(_xlfn.IFNA(MATCH($J6,INDIRECT("J"&amp;(1+S6)):$J$507,0)+S6,""),"")</f>
        <v/>
      </c>
      <c r="U6">
        <f t="shared" ca="1" si="6"/>
        <v>4</v>
      </c>
      <c r="V6">
        <f t="shared" ca="1" si="7"/>
        <v>1</v>
      </c>
      <c r="W6">
        <f t="shared" ca="1" si="8"/>
        <v>3</v>
      </c>
      <c r="X6">
        <f t="shared" ca="1" si="9"/>
        <v>0</v>
      </c>
      <c r="Y6">
        <f t="shared" ca="1" si="10"/>
        <v>40</v>
      </c>
      <c r="Z6" t="str">
        <f t="shared" si="11"/>
        <v>Aai</v>
      </c>
      <c r="AA6">
        <f ca="1">VLOOKUP(Y6,音调排序索引表!$A$1:$B$14,2,FALSE)</f>
        <v>134</v>
      </c>
    </row>
    <row r="7" spans="1:27" ht="18.75" customHeight="1">
      <c r="A7" s="4"/>
      <c r="B7" s="4"/>
      <c r="C7" s="2"/>
      <c r="D7" s="2"/>
      <c r="E7" s="3"/>
      <c r="F7" s="2"/>
      <c r="G7" s="2"/>
      <c r="H7" s="1" t="str">
        <f>IF(LEFT(竖总表!F7,1)="`",RIGHT(竖总表!F7,LEN(竖总表!F7)-1),竖总表!F7)</f>
        <v>a4</v>
      </c>
      <c r="I7" s="1" t="str">
        <f t="shared" si="0"/>
        <v>a4</v>
      </c>
      <c r="J7" s="1" t="str">
        <f t="shared" si="1"/>
        <v>a</v>
      </c>
      <c r="K7" s="1" t="str">
        <f t="shared" si="2"/>
        <v>a</v>
      </c>
      <c r="L7" s="1" t="str">
        <f t="shared" si="3"/>
        <v>a</v>
      </c>
      <c r="M7" s="1">
        <f t="shared" si="4"/>
        <v>4</v>
      </c>
      <c r="N7" s="1">
        <f t="shared" si="5"/>
        <v>2</v>
      </c>
      <c r="O7" s="1">
        <v>1</v>
      </c>
      <c r="P7">
        <v>1</v>
      </c>
      <c r="Q7">
        <f ca="1">IFERROR(_xlfn.IFNA(MATCH($J7,INDIRECT("J"&amp;(1+P7)):$J$507,0)+P7,""),"")</f>
        <v>5</v>
      </c>
      <c r="R7">
        <f ca="1">IFERROR(_xlfn.IFNA(MATCH($J7,INDIRECT("J"&amp;(1+Q7)):$J$507,0)+Q7,""),"")</f>
        <v>7</v>
      </c>
      <c r="S7" t="str">
        <f ca="1">IFERROR(_xlfn.IFNA(MATCH($J7,INDIRECT("J"&amp;(1+R7)):$J$507,0)+R7,""),"")</f>
        <v/>
      </c>
      <c r="T7" t="str">
        <f ca="1">IFERROR(_xlfn.IFNA(MATCH($J7,INDIRECT("J"&amp;(1+S7)):$J$507,0)+S7,""),"")</f>
        <v/>
      </c>
      <c r="U7">
        <f t="shared" ca="1" si="6"/>
        <v>1</v>
      </c>
      <c r="V7">
        <f t="shared" ca="1" si="7"/>
        <v>4</v>
      </c>
      <c r="W7">
        <f t="shared" ca="1" si="8"/>
        <v>0</v>
      </c>
      <c r="X7">
        <f t="shared" ca="1" si="9"/>
        <v>0</v>
      </c>
      <c r="Y7">
        <f t="shared" ca="1" si="10"/>
        <v>10</v>
      </c>
      <c r="Z7" t="str">
        <f t="shared" si="11"/>
        <v>Aa</v>
      </c>
      <c r="AA7">
        <f ca="1">VLOOKUP(Y7,音调排序索引表!$A$1:$B$14,2,FALSE)</f>
        <v>14</v>
      </c>
    </row>
    <row r="8" spans="1:27" ht="18.75" customHeight="1">
      <c r="A8" s="4"/>
      <c r="B8" s="4"/>
      <c r="C8" s="2"/>
      <c r="D8" s="2"/>
      <c r="E8" s="3"/>
      <c r="F8" s="2"/>
      <c r="G8" s="2"/>
      <c r="H8" s="1" t="str">
        <f>IF(LEFT(竖总表!F8,1)="`",RIGHT(竖总表!F8,LEN(竖总表!F8)-1),竖总表!F8)</f>
        <v>an4</v>
      </c>
      <c r="I8" s="1" t="str">
        <f t="shared" si="0"/>
        <v>an4</v>
      </c>
      <c r="J8" s="1" t="str">
        <f t="shared" si="1"/>
        <v>an</v>
      </c>
      <c r="K8" s="1" t="str">
        <f t="shared" si="2"/>
        <v>a</v>
      </c>
      <c r="L8" s="1" t="str">
        <f t="shared" si="3"/>
        <v>an</v>
      </c>
      <c r="M8" s="1">
        <f t="shared" si="4"/>
        <v>4</v>
      </c>
      <c r="N8" s="1">
        <f t="shared" si="5"/>
        <v>2</v>
      </c>
      <c r="O8" s="1">
        <v>1</v>
      </c>
      <c r="P8">
        <v>1</v>
      </c>
      <c r="Q8">
        <f ca="1">IFERROR(_xlfn.IFNA(MATCH($J8,INDIRECT("J"&amp;(1+P8)):$J$507,0)+P8,""),"")</f>
        <v>8</v>
      </c>
      <c r="R8">
        <f ca="1">IFERROR(_xlfn.IFNA(MATCH($J8,INDIRECT("J"&amp;(1+Q8)):$J$507,0)+Q8,""),"")</f>
        <v>13</v>
      </c>
      <c r="S8" t="str">
        <f ca="1">IFERROR(_xlfn.IFNA(MATCH($J8,INDIRECT("J"&amp;(1+R8)):$J$507,0)+R8,""),"")</f>
        <v/>
      </c>
      <c r="T8" t="str">
        <f ca="1">IFERROR(_xlfn.IFNA(MATCH($J8,INDIRECT("J"&amp;(1+S8)):$J$507,0)+S8,""),"")</f>
        <v/>
      </c>
      <c r="U8">
        <f t="shared" ca="1" si="6"/>
        <v>4</v>
      </c>
      <c r="V8">
        <f t="shared" ca="1" si="7"/>
        <v>1</v>
      </c>
      <c r="W8">
        <f t="shared" ca="1" si="8"/>
        <v>0</v>
      </c>
      <c r="X8">
        <f t="shared" ca="1" si="9"/>
        <v>0</v>
      </c>
      <c r="Y8">
        <f t="shared" ca="1" si="10"/>
        <v>10</v>
      </c>
      <c r="Z8" t="str">
        <f t="shared" si="11"/>
        <v>Aan</v>
      </c>
      <c r="AA8">
        <f ca="1">VLOOKUP(Y8,音调排序索引表!$A$1:$B$14,2,FALSE)</f>
        <v>14</v>
      </c>
    </row>
    <row r="9" spans="1:27" ht="18.75" customHeight="1">
      <c r="A9" s="4"/>
      <c r="B9" s="4"/>
      <c r="C9" s="2"/>
      <c r="D9" s="2"/>
      <c r="E9" s="3"/>
      <c r="F9" s="2"/>
      <c r="G9" s="2"/>
      <c r="H9" s="1" t="str">
        <f>IF(LEFT(竖总表!F9,1)="`",RIGHT(竖总表!F9,LEN(竖总表!F9)-1),竖总表!F9)</f>
        <v>ji2</v>
      </c>
      <c r="I9" s="1" t="str">
        <f t="shared" si="0"/>
        <v>ji2</v>
      </c>
      <c r="J9" s="1" t="str">
        <f t="shared" si="1"/>
        <v>ji</v>
      </c>
      <c r="K9" s="1" t="str">
        <f t="shared" si="2"/>
        <v>j</v>
      </c>
      <c r="L9" s="1" t="str">
        <f t="shared" si="3"/>
        <v>i</v>
      </c>
      <c r="M9" s="1">
        <f t="shared" si="4"/>
        <v>2</v>
      </c>
      <c r="N9" s="1">
        <f t="shared" si="5"/>
        <v>2</v>
      </c>
      <c r="O9" s="1">
        <v>1</v>
      </c>
      <c r="P9">
        <v>1</v>
      </c>
      <c r="Q9">
        <f ca="1">IFERROR(_xlfn.IFNA(MATCH($J9,INDIRECT("J"&amp;(1+P9)):$J$507,0)+P9,""),"")</f>
        <v>9</v>
      </c>
      <c r="R9">
        <f ca="1">IFERROR(_xlfn.IFNA(MATCH($J9,INDIRECT("J"&amp;(1+Q9)):$J$507,0)+Q9,""),"")</f>
        <v>190</v>
      </c>
      <c r="S9" t="str">
        <f ca="1">IFERROR(_xlfn.IFNA(MATCH($J9,INDIRECT("J"&amp;(1+R9)):$J$507,0)+R9,""),"")</f>
        <v/>
      </c>
      <c r="T9" t="str">
        <f ca="1">IFERROR(_xlfn.IFNA(MATCH($J9,INDIRECT("J"&amp;(1+S9)):$J$507,0)+S9,""),"")</f>
        <v/>
      </c>
      <c r="U9">
        <f t="shared" ca="1" si="6"/>
        <v>2</v>
      </c>
      <c r="V9">
        <f t="shared" ca="1" si="7"/>
        <v>1</v>
      </c>
      <c r="W9">
        <f t="shared" ca="1" si="8"/>
        <v>0</v>
      </c>
      <c r="X9">
        <f t="shared" ca="1" si="9"/>
        <v>0</v>
      </c>
      <c r="Y9">
        <f t="shared" ca="1" si="10"/>
        <v>6</v>
      </c>
      <c r="Z9" t="str">
        <f t="shared" si="11"/>
        <v>Ji</v>
      </c>
      <c r="AA9">
        <f ca="1">VLOOKUP(Y9,音调排序索引表!$A$1:$B$14,2,FALSE)</f>
        <v>12</v>
      </c>
    </row>
    <row r="10" spans="1:27" ht="18.75" customHeight="1">
      <c r="A10" s="4"/>
      <c r="B10" s="4"/>
      <c r="C10" s="2"/>
      <c r="D10" s="2"/>
      <c r="E10" s="3"/>
      <c r="F10" s="2"/>
      <c r="G10" s="2"/>
      <c r="H10" s="1" t="str">
        <f>IF(LEFT(竖总表!F10,1)="`",RIGHT(竖总表!F10,LEN(竖总表!F10)-1),竖总表!F10)</f>
        <v>ei1</v>
      </c>
      <c r="I10" s="1" t="str">
        <f t="shared" si="0"/>
        <v>ei1</v>
      </c>
      <c r="J10" s="1" t="str">
        <f t="shared" si="1"/>
        <v>ei</v>
      </c>
      <c r="K10" s="1" t="str">
        <f t="shared" si="2"/>
        <v>e</v>
      </c>
      <c r="L10" s="1" t="str">
        <f t="shared" si="3"/>
        <v>ei</v>
      </c>
      <c r="M10" s="1">
        <f t="shared" si="4"/>
        <v>1</v>
      </c>
      <c r="N10" s="1">
        <f t="shared" si="5"/>
        <v>2</v>
      </c>
      <c r="O10" s="1">
        <v>1</v>
      </c>
      <c r="P10">
        <v>1</v>
      </c>
      <c r="Q10">
        <f ca="1">IFERROR(_xlfn.IFNA(MATCH($J10,INDIRECT("J"&amp;(1+P10)):$J$507,0)+P10,""),"")</f>
        <v>10</v>
      </c>
      <c r="R10">
        <f ca="1">IFERROR(_xlfn.IFNA(MATCH($J10,INDIRECT("J"&amp;(1+Q10)):$J$507,0)+Q10,""),"")</f>
        <v>102</v>
      </c>
      <c r="S10" t="str">
        <f ca="1">IFERROR(_xlfn.IFNA(MATCH($J10,INDIRECT("J"&amp;(1+R10)):$J$507,0)+R10,""),"")</f>
        <v/>
      </c>
      <c r="T10" t="str">
        <f ca="1">IFERROR(_xlfn.IFNA(MATCH($J10,INDIRECT("J"&amp;(1+S10)):$J$507,0)+S10,""),"")</f>
        <v/>
      </c>
      <c r="U10">
        <f t="shared" ca="1" si="6"/>
        <v>1</v>
      </c>
      <c r="V10">
        <f t="shared" ca="1" si="7"/>
        <v>4</v>
      </c>
      <c r="W10">
        <f t="shared" ca="1" si="8"/>
        <v>0</v>
      </c>
      <c r="X10">
        <f t="shared" ca="1" si="9"/>
        <v>0</v>
      </c>
      <c r="Y10">
        <f t="shared" ca="1" si="10"/>
        <v>10</v>
      </c>
      <c r="Z10" t="str">
        <f t="shared" si="11"/>
        <v>Eei</v>
      </c>
      <c r="AA10">
        <f ca="1">VLOOKUP(Y10,音调排序索引表!$A$1:$B$14,2,FALSE)</f>
        <v>14</v>
      </c>
    </row>
    <row r="11" spans="1:27" ht="18.75" customHeight="1">
      <c r="A11" s="4"/>
      <c r="B11" s="4"/>
      <c r="C11" s="2"/>
      <c r="D11" s="2"/>
      <c r="E11" s="3"/>
      <c r="F11" s="2"/>
      <c r="G11" s="2"/>
      <c r="H11" s="1" t="str">
        <f>IF(LEFT(竖总表!F11,1)="`",RIGHT(竖总表!F11,LEN(竖总表!F11)-1),竖总表!F11)</f>
        <v>la1</v>
      </c>
      <c r="I11" s="1" t="str">
        <f t="shared" si="0"/>
        <v>la1</v>
      </c>
      <c r="J11" s="1" t="str">
        <f t="shared" si="1"/>
        <v>la</v>
      </c>
      <c r="K11" s="1" t="str">
        <f t="shared" si="2"/>
        <v>l</v>
      </c>
      <c r="L11" s="1" t="str">
        <f t="shared" si="3"/>
        <v>a</v>
      </c>
      <c r="M11" s="1">
        <f t="shared" si="4"/>
        <v>1</v>
      </c>
      <c r="N11" s="1">
        <f t="shared" si="5"/>
        <v>2</v>
      </c>
      <c r="O11" s="1">
        <v>1</v>
      </c>
      <c r="P11">
        <v>1</v>
      </c>
      <c r="Q11">
        <f ca="1">IFERROR(_xlfn.IFNA(MATCH($J11,INDIRECT("J"&amp;(1+P11)):$J$507,0)+P11,""),"")</f>
        <v>11</v>
      </c>
      <c r="R11">
        <f ca="1">IFERROR(_xlfn.IFNA(MATCH($J11,INDIRECT("J"&amp;(1+Q11)):$J$507,0)+Q11,""),"")</f>
        <v>222</v>
      </c>
      <c r="S11" t="str">
        <f ca="1">IFERROR(_xlfn.IFNA(MATCH($J11,INDIRECT("J"&amp;(1+R11)):$J$507,0)+R11,""),"")</f>
        <v/>
      </c>
      <c r="T11" t="str">
        <f ca="1">IFERROR(_xlfn.IFNA(MATCH($J11,INDIRECT("J"&amp;(1+S11)):$J$507,0)+S11,""),"")</f>
        <v/>
      </c>
      <c r="U11">
        <f t="shared" ca="1" si="6"/>
        <v>1</v>
      </c>
      <c r="V11">
        <f t="shared" ca="1" si="7"/>
        <v>4</v>
      </c>
      <c r="W11">
        <f t="shared" ca="1" si="8"/>
        <v>0</v>
      </c>
      <c r="X11">
        <f t="shared" ca="1" si="9"/>
        <v>0</v>
      </c>
      <c r="Y11">
        <f t="shared" ca="1" si="10"/>
        <v>10</v>
      </c>
      <c r="Z11" t="str">
        <f t="shared" si="11"/>
        <v>La</v>
      </c>
      <c r="AA11">
        <f ca="1">VLOOKUP(Y11,音调排序索引表!$A$1:$B$14,2,FALSE)</f>
        <v>14</v>
      </c>
    </row>
    <row r="12" spans="1:27" ht="18.75" customHeight="1">
      <c r="A12" s="4"/>
      <c r="B12" s="4"/>
      <c r="C12" s="2"/>
      <c r="D12" s="2"/>
      <c r="E12" s="3"/>
      <c r="F12" s="2"/>
      <c r="G12" s="2"/>
      <c r="H12" s="1" t="str">
        <f>IF(LEFT(竖总表!F12,1)="`",RIGHT(竖总表!F12,LEN(竖总表!F12)-1),竖总表!F12)</f>
        <v>mei1</v>
      </c>
      <c r="I12" s="1" t="str">
        <f t="shared" si="0"/>
        <v>mei1</v>
      </c>
      <c r="J12" s="1" t="str">
        <f t="shared" si="1"/>
        <v>mei</v>
      </c>
      <c r="K12" s="1" t="str">
        <f t="shared" si="2"/>
        <v>m</v>
      </c>
      <c r="L12" s="1" t="str">
        <f t="shared" si="3"/>
        <v>ei</v>
      </c>
      <c r="M12" s="1">
        <f t="shared" si="4"/>
        <v>1</v>
      </c>
      <c r="N12" s="1">
        <f t="shared" si="5"/>
        <v>2</v>
      </c>
      <c r="O12" s="1">
        <v>1</v>
      </c>
      <c r="P12">
        <v>1</v>
      </c>
      <c r="Q12">
        <f ca="1">IFERROR(_xlfn.IFNA(MATCH($J12,INDIRECT("J"&amp;(1+P12)):$J$507,0)+P12,""),"")</f>
        <v>12</v>
      </c>
      <c r="R12">
        <f ca="1">IFERROR(_xlfn.IFNA(MATCH($J12,INDIRECT("J"&amp;(1+Q12)):$J$507,0)+Q12,""),"")</f>
        <v>263</v>
      </c>
      <c r="S12" t="str">
        <f ca="1">IFERROR(_xlfn.IFNA(MATCH($J12,INDIRECT("J"&amp;(1+R12)):$J$507,0)+R12,""),"")</f>
        <v/>
      </c>
      <c r="T12" t="str">
        <f ca="1">IFERROR(_xlfn.IFNA(MATCH($J12,INDIRECT("J"&amp;(1+S12)):$J$507,0)+S12,""),"")</f>
        <v/>
      </c>
      <c r="U12">
        <f t="shared" ca="1" si="6"/>
        <v>1</v>
      </c>
      <c r="V12">
        <f t="shared" ca="1" si="7"/>
        <v>2</v>
      </c>
      <c r="W12">
        <f t="shared" ca="1" si="8"/>
        <v>0</v>
      </c>
      <c r="X12">
        <f t="shared" ca="1" si="9"/>
        <v>0</v>
      </c>
      <c r="Y12">
        <f t="shared" ca="1" si="10"/>
        <v>6</v>
      </c>
      <c r="Z12" t="str">
        <f t="shared" si="11"/>
        <v>Mei</v>
      </c>
      <c r="AA12">
        <f ca="1">VLOOKUP(Y12,音调排序索引表!$A$1:$B$14,2,FALSE)</f>
        <v>12</v>
      </c>
    </row>
    <row r="13" spans="1:27" ht="18.75" customHeight="1">
      <c r="A13" s="4"/>
      <c r="B13" s="4"/>
      <c r="C13" s="2"/>
      <c r="D13" s="2"/>
      <c r="E13" s="3"/>
      <c r="F13" s="2"/>
      <c r="G13" s="2"/>
      <c r="H13" s="1" t="str">
        <f>IF(LEFT(竖总表!F13,1)="`",RIGHT(竖总表!F13,LEN(竖总表!F13)-1),竖总表!F13)</f>
        <v>an1</v>
      </c>
      <c r="I13" s="1" t="str">
        <f t="shared" si="0"/>
        <v>an1</v>
      </c>
      <c r="J13" s="1" t="str">
        <f t="shared" si="1"/>
        <v>an</v>
      </c>
      <c r="K13" s="1" t="str">
        <f t="shared" si="2"/>
        <v>a</v>
      </c>
      <c r="L13" s="1" t="str">
        <f t="shared" si="3"/>
        <v>an</v>
      </c>
      <c r="M13" s="1">
        <f t="shared" si="4"/>
        <v>1</v>
      </c>
      <c r="N13" s="1">
        <f t="shared" si="5"/>
        <v>2</v>
      </c>
      <c r="O13" s="1">
        <v>1</v>
      </c>
      <c r="P13">
        <v>1</v>
      </c>
      <c r="Q13">
        <f ca="1">IFERROR(_xlfn.IFNA(MATCH($J13,INDIRECT("J"&amp;(1+P13)):$J$507,0)+P13,""),"")</f>
        <v>8</v>
      </c>
      <c r="R13">
        <f ca="1">IFERROR(_xlfn.IFNA(MATCH($J13,INDIRECT("J"&amp;(1+Q13)):$J$507,0)+Q13,""),"")</f>
        <v>13</v>
      </c>
      <c r="S13" t="str">
        <f ca="1">IFERROR(_xlfn.IFNA(MATCH($J13,INDIRECT("J"&amp;(1+R13)):$J$507,0)+R13,""),"")</f>
        <v/>
      </c>
      <c r="T13" t="str">
        <f ca="1">IFERROR(_xlfn.IFNA(MATCH($J13,INDIRECT("J"&amp;(1+S13)):$J$507,0)+S13,""),"")</f>
        <v/>
      </c>
      <c r="U13">
        <f t="shared" ca="1" si="6"/>
        <v>4</v>
      </c>
      <c r="V13">
        <f t="shared" ca="1" si="7"/>
        <v>1</v>
      </c>
      <c r="W13">
        <f t="shared" ca="1" si="8"/>
        <v>0</v>
      </c>
      <c r="X13">
        <f t="shared" ca="1" si="9"/>
        <v>0</v>
      </c>
      <c r="Y13">
        <f t="shared" ca="1" si="10"/>
        <v>10</v>
      </c>
      <c r="Z13" t="str">
        <f t="shared" si="11"/>
        <v>Aan</v>
      </c>
      <c r="AA13">
        <f ca="1">VLOOKUP(Y13,音调排序索引表!$A$1:$B$14,2,FALSE)</f>
        <v>14</v>
      </c>
    </row>
    <row r="14" spans="1:27" ht="18.75" customHeight="1">
      <c r="A14" s="4"/>
      <c r="B14" s="4"/>
      <c r="C14" s="2"/>
      <c r="D14" s="2"/>
      <c r="E14" s="3"/>
      <c r="F14" s="2"/>
      <c r="G14" s="2"/>
      <c r="H14" s="1" t="str">
        <f>IF(LEFT(竖总表!F14,1)="`",RIGHT(竖总表!F14,LEN(竖总表!F14)-1),竖总表!F14)</f>
        <v>ai1</v>
      </c>
      <c r="I14" s="1" t="str">
        <f t="shared" si="0"/>
        <v>ai1</v>
      </c>
      <c r="J14" s="1" t="str">
        <f t="shared" si="1"/>
        <v>ai</v>
      </c>
      <c r="K14" s="1" t="str">
        <f t="shared" si="2"/>
        <v>a</v>
      </c>
      <c r="L14" s="1" t="str">
        <f t="shared" si="3"/>
        <v>ai</v>
      </c>
      <c r="M14" s="1">
        <f t="shared" si="4"/>
        <v>1</v>
      </c>
      <c r="N14" s="1">
        <f t="shared" si="5"/>
        <v>3</v>
      </c>
      <c r="O14" s="1">
        <v>1</v>
      </c>
      <c r="P14">
        <v>1</v>
      </c>
      <c r="Q14">
        <f ca="1">IFERROR(_xlfn.IFNA(MATCH($J14,INDIRECT("J"&amp;(1+P14)):$J$507,0)+P14,""),"")</f>
        <v>6</v>
      </c>
      <c r="R14">
        <f ca="1">IFERROR(_xlfn.IFNA(MATCH($J14,INDIRECT("J"&amp;(1+Q14)):$J$507,0)+Q14,""),"")</f>
        <v>14</v>
      </c>
      <c r="S14">
        <f ca="1">IFERROR(_xlfn.IFNA(MATCH($J14,INDIRECT("J"&amp;(1+R14)):$J$507,0)+R14,""),"")</f>
        <v>17</v>
      </c>
      <c r="T14" t="str">
        <f ca="1">IFERROR(_xlfn.IFNA(MATCH($J14,INDIRECT("J"&amp;(1+S14)):$J$507,0)+S14,""),"")</f>
        <v/>
      </c>
      <c r="U14">
        <f t="shared" ca="1" si="6"/>
        <v>4</v>
      </c>
      <c r="V14">
        <f t="shared" ca="1" si="7"/>
        <v>1</v>
      </c>
      <c r="W14">
        <f t="shared" ca="1" si="8"/>
        <v>3</v>
      </c>
      <c r="X14">
        <f t="shared" ca="1" si="9"/>
        <v>0</v>
      </c>
      <c r="Y14">
        <f t="shared" ca="1" si="10"/>
        <v>40</v>
      </c>
      <c r="Z14" t="str">
        <f t="shared" si="11"/>
        <v>Aai</v>
      </c>
      <c r="AA14">
        <f ca="1">VLOOKUP(Y14,音调排序索引表!$A$1:$B$14,2,FALSE)</f>
        <v>134</v>
      </c>
    </row>
    <row r="15" spans="1:27" ht="18.75" customHeight="1">
      <c r="A15" s="4"/>
      <c r="B15" s="4"/>
      <c r="C15" s="2"/>
      <c r="D15" s="2"/>
      <c r="E15" s="3"/>
      <c r="F15" s="2"/>
      <c r="G15" s="2"/>
      <c r="H15" s="1" t="str">
        <f>IF(LEFT(竖总表!F15,1)="`",RIGHT(竖总表!F15,LEN(竖总表!F15)-1),竖总表!F15)</f>
        <v>piao4</v>
      </c>
      <c r="I15" s="1" t="str">
        <f t="shared" si="0"/>
        <v>piao4</v>
      </c>
      <c r="J15" s="1" t="str">
        <f t="shared" si="1"/>
        <v>piao</v>
      </c>
      <c r="K15" s="1" t="str">
        <f t="shared" si="2"/>
        <v>p</v>
      </c>
      <c r="L15" s="1" t="str">
        <f t="shared" si="3"/>
        <v>iao</v>
      </c>
      <c r="M15" s="1">
        <f t="shared" si="4"/>
        <v>4</v>
      </c>
      <c r="N15" s="1">
        <f t="shared" si="5"/>
        <v>2</v>
      </c>
      <c r="O15" s="1">
        <v>1</v>
      </c>
      <c r="P15">
        <v>1</v>
      </c>
      <c r="Q15">
        <f ca="1">IFERROR(_xlfn.IFNA(MATCH($J15,INDIRECT("J"&amp;(1+P15)):$J$507,0)+P15,""),"")</f>
        <v>15</v>
      </c>
      <c r="R15">
        <f ca="1">IFERROR(_xlfn.IFNA(MATCH($J15,INDIRECT("J"&amp;(1+Q15)):$J$507,0)+Q15,""),"")</f>
        <v>325</v>
      </c>
      <c r="S15" t="str">
        <f ca="1">IFERROR(_xlfn.IFNA(MATCH($J15,INDIRECT("J"&amp;(1+R15)):$J$507,0)+R15,""),"")</f>
        <v/>
      </c>
      <c r="T15" t="str">
        <f ca="1">IFERROR(_xlfn.IFNA(MATCH($J15,INDIRECT("J"&amp;(1+S15)):$J$507,0)+S15,""),"")</f>
        <v/>
      </c>
      <c r="U15">
        <f t="shared" ca="1" si="6"/>
        <v>4</v>
      </c>
      <c r="V15">
        <f t="shared" ca="1" si="7"/>
        <v>1</v>
      </c>
      <c r="W15">
        <f t="shared" ca="1" si="8"/>
        <v>0</v>
      </c>
      <c r="X15">
        <f t="shared" ca="1" si="9"/>
        <v>0</v>
      </c>
      <c r="Y15">
        <f t="shared" ca="1" si="10"/>
        <v>10</v>
      </c>
      <c r="Z15" t="str">
        <f t="shared" si="11"/>
        <v>Piao</v>
      </c>
      <c r="AA15">
        <f ca="1">VLOOKUP(Y15,音调排序索引表!$A$1:$B$14,2,FALSE)</f>
        <v>14</v>
      </c>
    </row>
    <row r="16" spans="1:27" ht="18.75" customHeight="1">
      <c r="A16" s="4"/>
      <c r="B16" s="4"/>
      <c r="C16" s="2"/>
      <c r="D16" s="2"/>
      <c r="E16" s="3"/>
      <c r="F16" s="2"/>
      <c r="G16" s="2"/>
      <c r="H16" s="1" t="str">
        <f>IF(LEFT(竖总表!F16,1)="`",RIGHT(竖总表!F16,LEN(竖总表!F16)-1),竖总表!F16)</f>
        <v>quan4</v>
      </c>
      <c r="I16" s="1" t="str">
        <f t="shared" si="0"/>
        <v>quan4</v>
      </c>
      <c r="J16" s="1" t="str">
        <f t="shared" si="1"/>
        <v>quan</v>
      </c>
      <c r="K16" s="1" t="str">
        <f t="shared" si="2"/>
        <v>q</v>
      </c>
      <c r="L16" s="1" t="str">
        <f t="shared" si="3"/>
        <v>uan</v>
      </c>
      <c r="M16" s="1">
        <f t="shared" si="4"/>
        <v>4</v>
      </c>
      <c r="N16" s="1">
        <f t="shared" si="5"/>
        <v>2</v>
      </c>
      <c r="O16" s="1">
        <v>1</v>
      </c>
      <c r="P16">
        <v>1</v>
      </c>
      <c r="Q16">
        <f ca="1">IFERROR(_xlfn.IFNA(MATCH($J16,INDIRECT("J"&amp;(1+P16)):$J$507,0)+P16,""),"")</f>
        <v>16</v>
      </c>
      <c r="R16">
        <f ca="1">IFERROR(_xlfn.IFNA(MATCH($J16,INDIRECT("J"&amp;(1+Q16)):$J$507,0)+Q16,""),"")</f>
        <v>340</v>
      </c>
      <c r="S16" t="str">
        <f ca="1">IFERROR(_xlfn.IFNA(MATCH($J16,INDIRECT("J"&amp;(1+R16)):$J$507,0)+R16,""),"")</f>
        <v/>
      </c>
      <c r="T16" t="str">
        <f ca="1">IFERROR(_xlfn.IFNA(MATCH($J16,INDIRECT("J"&amp;(1+S16)):$J$507,0)+S16,""),"")</f>
        <v/>
      </c>
      <c r="U16">
        <f t="shared" ca="1" si="6"/>
        <v>4</v>
      </c>
      <c r="V16">
        <f t="shared" ca="1" si="7"/>
        <v>2</v>
      </c>
      <c r="W16">
        <f t="shared" ca="1" si="8"/>
        <v>0</v>
      </c>
      <c r="X16">
        <f t="shared" ca="1" si="9"/>
        <v>0</v>
      </c>
      <c r="Y16">
        <f t="shared" ca="1" si="10"/>
        <v>15</v>
      </c>
      <c r="Z16" t="str">
        <f t="shared" si="11"/>
        <v>Quan</v>
      </c>
      <c r="AA16">
        <f ca="1">VLOOKUP(Y16,音调排序索引表!$A$1:$B$14,2,FALSE)</f>
        <v>24</v>
      </c>
    </row>
    <row r="17" spans="1:27" ht="18.75" customHeight="1">
      <c r="A17" s="4"/>
      <c r="B17" s="4"/>
      <c r="C17" s="2"/>
      <c r="D17" s="2"/>
      <c r="E17" s="3"/>
      <c r="F17" s="2"/>
      <c r="G17" s="2"/>
      <c r="H17" s="1" t="str">
        <f>IF(LEFT(竖总表!F17,1)="`",RIGHT(竖总表!F17,LEN(竖总表!F17)-1),竖总表!F17)</f>
        <v>ai3</v>
      </c>
      <c r="I17" s="1" t="str">
        <f t="shared" si="0"/>
        <v>ai3</v>
      </c>
      <c r="J17" s="1" t="str">
        <f t="shared" si="1"/>
        <v>ai</v>
      </c>
      <c r="K17" s="1" t="str">
        <f t="shared" si="2"/>
        <v>a</v>
      </c>
      <c r="L17" s="1" t="str">
        <f t="shared" si="3"/>
        <v>ai</v>
      </c>
      <c r="M17" s="1">
        <f t="shared" si="4"/>
        <v>3</v>
      </c>
      <c r="N17" s="1">
        <f t="shared" si="5"/>
        <v>3</v>
      </c>
      <c r="O17" s="1">
        <v>1</v>
      </c>
      <c r="P17">
        <v>1</v>
      </c>
      <c r="Q17">
        <f ca="1">IFERROR(_xlfn.IFNA(MATCH($J17,INDIRECT("J"&amp;(1+P17)):$J$507,0)+P17,""),"")</f>
        <v>6</v>
      </c>
      <c r="R17">
        <f ca="1">IFERROR(_xlfn.IFNA(MATCH($J17,INDIRECT("J"&amp;(1+Q17)):$J$507,0)+Q17,""),"")</f>
        <v>14</v>
      </c>
      <c r="S17">
        <f ca="1">IFERROR(_xlfn.IFNA(MATCH($J17,INDIRECT("J"&amp;(1+R17)):$J$507,0)+R17,""),"")</f>
        <v>17</v>
      </c>
      <c r="T17" t="str">
        <f ca="1">IFERROR(_xlfn.IFNA(MATCH($J17,INDIRECT("J"&amp;(1+S17)):$J$507,0)+S17,""),"")</f>
        <v/>
      </c>
      <c r="U17">
        <f t="shared" ca="1" si="6"/>
        <v>4</v>
      </c>
      <c r="V17">
        <f t="shared" ca="1" si="7"/>
        <v>1</v>
      </c>
      <c r="W17">
        <f t="shared" ca="1" si="8"/>
        <v>3</v>
      </c>
      <c r="X17">
        <f t="shared" ca="1" si="9"/>
        <v>0</v>
      </c>
      <c r="Y17">
        <f t="shared" ca="1" si="10"/>
        <v>40</v>
      </c>
      <c r="Z17" t="str">
        <f t="shared" si="11"/>
        <v>Aai</v>
      </c>
      <c r="AA17">
        <f ca="1">VLOOKUP(Y17,音调排序索引表!$A$1:$B$14,2,FALSE)</f>
        <v>134</v>
      </c>
    </row>
    <row r="18" spans="1:27" ht="18.75" customHeight="1">
      <c r="A18" s="4"/>
      <c r="B18" s="4"/>
      <c r="C18" s="2"/>
      <c r="D18" s="2"/>
      <c r="E18" s="3"/>
      <c r="F18" s="2"/>
      <c r="G18" s="2"/>
      <c r="H18" s="1" t="str">
        <f>IF(LEFT(竖总表!F18,1)="`",RIGHT(竖总表!F18,LEN(竖总表!F18)-1),竖总表!F18)</f>
        <v>ang2</v>
      </c>
      <c r="I18" s="1" t="str">
        <f t="shared" si="0"/>
        <v>ang2</v>
      </c>
      <c r="J18" s="1" t="str">
        <f t="shared" si="1"/>
        <v>ang</v>
      </c>
      <c r="K18" s="1" t="str">
        <f t="shared" si="2"/>
        <v>a</v>
      </c>
      <c r="L18" s="1" t="str">
        <f t="shared" si="3"/>
        <v>ang</v>
      </c>
      <c r="M18" s="1">
        <f t="shared" si="4"/>
        <v>2</v>
      </c>
      <c r="N18" s="1">
        <f t="shared" si="5"/>
        <v>2</v>
      </c>
      <c r="O18" s="1">
        <v>1</v>
      </c>
      <c r="P18">
        <v>1</v>
      </c>
      <c r="Q18">
        <f ca="1">IFERROR(_xlfn.IFNA(MATCH($J18,INDIRECT("J"&amp;(1+P18)):$J$507,0)+P18,""),"")</f>
        <v>18</v>
      </c>
      <c r="R18">
        <f ca="1">IFERROR(_xlfn.IFNA(MATCH($J18,INDIRECT("J"&amp;(1+Q18)):$J$507,0)+Q18,""),"")</f>
        <v>300</v>
      </c>
      <c r="S18" t="str">
        <f ca="1">IFERROR(_xlfn.IFNA(MATCH($J18,INDIRECT("J"&amp;(1+R18)):$J$507,0)+R18,""),"")</f>
        <v/>
      </c>
      <c r="T18" t="str">
        <f ca="1">IFERROR(_xlfn.IFNA(MATCH($J18,INDIRECT("J"&amp;(1+S18)):$J$507,0)+S18,""),"")</f>
        <v/>
      </c>
      <c r="U18">
        <f t="shared" ca="1" si="6"/>
        <v>2</v>
      </c>
      <c r="V18">
        <f t="shared" ca="1" si="7"/>
        <v>4</v>
      </c>
      <c r="W18">
        <f t="shared" ca="1" si="8"/>
        <v>0</v>
      </c>
      <c r="X18">
        <f t="shared" ca="1" si="9"/>
        <v>0</v>
      </c>
      <c r="Y18">
        <f t="shared" ca="1" si="10"/>
        <v>15</v>
      </c>
      <c r="Z18" t="str">
        <f t="shared" si="11"/>
        <v>Aang</v>
      </c>
      <c r="AA18">
        <f ca="1">VLOOKUP(Y18,音调排序索引表!$A$1:$B$14,2,FALSE)</f>
        <v>24</v>
      </c>
    </row>
    <row r="19" spans="1:27" ht="18.75" customHeight="1">
      <c r="A19" s="4"/>
      <c r="B19" s="4"/>
      <c r="C19" s="2"/>
      <c r="D19" s="2"/>
      <c r="E19" s="3"/>
      <c r="F19" s="2"/>
      <c r="G19" s="2"/>
      <c r="H19" s="1" t="str">
        <f>IF(LEFT(竖总表!F19,1)="`",RIGHT(竖总表!F19,LEN(竖总表!F19)-1),竖总表!F19)</f>
        <v>tu2</v>
      </c>
      <c r="I19" s="1" t="str">
        <f t="shared" si="0"/>
        <v>tu2</v>
      </c>
      <c r="J19" s="1" t="str">
        <f t="shared" si="1"/>
        <v>tu</v>
      </c>
      <c r="K19" s="1" t="str">
        <f t="shared" si="2"/>
        <v>t</v>
      </c>
      <c r="L19" s="1" t="str">
        <f t="shared" si="3"/>
        <v>u</v>
      </c>
      <c r="M19" s="1">
        <f t="shared" si="4"/>
        <v>2</v>
      </c>
      <c r="N19" s="1">
        <f t="shared" si="5"/>
        <v>2</v>
      </c>
      <c r="O19" s="1">
        <v>1</v>
      </c>
      <c r="P19">
        <v>1</v>
      </c>
      <c r="Q19">
        <f ca="1">IFERROR(_xlfn.IFNA(MATCH($J19,INDIRECT("J"&amp;(1+P19)):$J$507,0)+P19,""),"")</f>
        <v>19</v>
      </c>
      <c r="R19">
        <f ca="1">IFERROR(_xlfn.IFNA(MATCH($J19,INDIRECT("J"&amp;(1+Q19)):$J$507,0)+Q19,""),"")</f>
        <v>305</v>
      </c>
      <c r="S19" t="str">
        <f ca="1">IFERROR(_xlfn.IFNA(MATCH($J19,INDIRECT("J"&amp;(1+R19)):$J$507,0)+R19,""),"")</f>
        <v/>
      </c>
      <c r="T19" t="str">
        <f ca="1">IFERROR(_xlfn.IFNA(MATCH($J19,INDIRECT("J"&amp;(1+S19)):$J$507,0)+S19,""),"")</f>
        <v/>
      </c>
      <c r="U19">
        <f t="shared" ca="1" si="6"/>
        <v>2</v>
      </c>
      <c r="V19">
        <f t="shared" ca="1" si="7"/>
        <v>1</v>
      </c>
      <c r="W19">
        <f t="shared" ca="1" si="8"/>
        <v>0</v>
      </c>
      <c r="X19">
        <f t="shared" ca="1" si="9"/>
        <v>0</v>
      </c>
      <c r="Y19">
        <f t="shared" ca="1" si="10"/>
        <v>6</v>
      </c>
      <c r="Z19" t="str">
        <f t="shared" si="11"/>
        <v>Tu</v>
      </c>
      <c r="AA19">
        <f ca="1">VLOOKUP(Y19,音调排序索引表!$A$1:$B$14,2,FALSE)</f>
        <v>12</v>
      </c>
    </row>
    <row r="20" spans="1:27" ht="18.75" customHeight="1">
      <c r="A20" s="4"/>
      <c r="B20" s="4"/>
      <c r="C20" s="2"/>
      <c r="D20" s="2"/>
      <c r="E20" s="3"/>
      <c r="F20" s="2"/>
      <c r="G20" s="2"/>
      <c r="H20" s="1" t="str">
        <f>IF(LEFT(竖总表!F20,1)="`",RIGHT(竖总表!F20,LEN(竖总表!F20)-1),竖总表!F20)</f>
        <v>wei1</v>
      </c>
      <c r="I20" s="1" t="str">
        <f t="shared" si="0"/>
        <v>wei1</v>
      </c>
      <c r="J20" s="1" t="str">
        <f t="shared" si="1"/>
        <v>wei</v>
      </c>
      <c r="K20" s="1" t="str">
        <f t="shared" si="2"/>
        <v>w</v>
      </c>
      <c r="L20" s="1" t="str">
        <f t="shared" si="3"/>
        <v>ei</v>
      </c>
      <c r="M20" s="1">
        <f t="shared" si="4"/>
        <v>1</v>
      </c>
      <c r="N20" s="1">
        <f t="shared" si="5"/>
        <v>3</v>
      </c>
      <c r="O20" s="1">
        <v>1</v>
      </c>
      <c r="P20">
        <v>1</v>
      </c>
      <c r="Q20">
        <f ca="1">IFERROR(_xlfn.IFNA(MATCH($J20,INDIRECT("J"&amp;(1+P20)):$J$507,0)+P20,""),"")</f>
        <v>20</v>
      </c>
      <c r="R20">
        <f ca="1">IFERROR(_xlfn.IFNA(MATCH($J20,INDIRECT("J"&amp;(1+Q20)):$J$507,0)+Q20,""),"")</f>
        <v>108</v>
      </c>
      <c r="S20">
        <f ca="1">IFERROR(_xlfn.IFNA(MATCH($J20,INDIRECT("J"&amp;(1+R20)):$J$507,0)+R20,""),"")</f>
        <v>437</v>
      </c>
      <c r="T20" t="str">
        <f ca="1">IFERROR(_xlfn.IFNA(MATCH($J20,INDIRECT("J"&amp;(1+S20)):$J$507,0)+S20,""),"")</f>
        <v/>
      </c>
      <c r="U20">
        <f t="shared" ca="1" si="6"/>
        <v>1</v>
      </c>
      <c r="V20">
        <f t="shared" ca="1" si="7"/>
        <v>2</v>
      </c>
      <c r="W20">
        <f t="shared" ca="1" si="8"/>
        <v>4</v>
      </c>
      <c r="X20">
        <f t="shared" ca="1" si="9"/>
        <v>0</v>
      </c>
      <c r="Y20">
        <f t="shared" ca="1" si="10"/>
        <v>30</v>
      </c>
      <c r="Z20" t="str">
        <f t="shared" si="11"/>
        <v>Wei</v>
      </c>
      <c r="AA20">
        <f ca="1">VLOOKUP(Y20,音调排序索引表!$A$1:$B$14,2,FALSE)</f>
        <v>124</v>
      </c>
    </row>
    <row r="21" spans="1:27" ht="18.75" customHeight="1">
      <c r="A21" s="4"/>
      <c r="B21" s="4"/>
      <c r="C21" s="2"/>
      <c r="D21" s="2"/>
      <c r="E21" s="3"/>
      <c r="F21" s="2"/>
      <c r="G21" s="2"/>
      <c r="H21" s="1" t="str">
        <f>IF(LEFT(竖总表!F21,1)="`",RIGHT(竖总表!F21,LEN(竖总表!F21)-1),竖总表!F21)</f>
        <v>xiu1</v>
      </c>
      <c r="I21" s="1" t="str">
        <f t="shared" si="0"/>
        <v>xiu1</v>
      </c>
      <c r="J21" s="1" t="str">
        <f t="shared" si="1"/>
        <v>xiu</v>
      </c>
      <c r="K21" s="1" t="str">
        <f t="shared" si="2"/>
        <v>x</v>
      </c>
      <c r="L21" s="1" t="str">
        <f t="shared" si="3"/>
        <v>iu</v>
      </c>
      <c r="M21" s="1">
        <f t="shared" si="4"/>
        <v>1</v>
      </c>
      <c r="N21" s="1">
        <f t="shared" si="5"/>
        <v>2</v>
      </c>
      <c r="O21" s="1">
        <v>1</v>
      </c>
      <c r="P21">
        <v>1</v>
      </c>
      <c r="Q21">
        <f ca="1">IFERROR(_xlfn.IFNA(MATCH($J21,INDIRECT("J"&amp;(1+P21)):$J$507,0)+P21,""),"")</f>
        <v>21</v>
      </c>
      <c r="R21">
        <f ca="1">IFERROR(_xlfn.IFNA(MATCH($J21,INDIRECT("J"&amp;(1+Q21)):$J$507,0)+Q21,""),"")</f>
        <v>449</v>
      </c>
      <c r="S21" t="str">
        <f ca="1">IFERROR(_xlfn.IFNA(MATCH($J21,INDIRECT("J"&amp;(1+R21)):$J$507,0)+R21,""),"")</f>
        <v/>
      </c>
      <c r="T21" t="str">
        <f ca="1">IFERROR(_xlfn.IFNA(MATCH($J21,INDIRECT("J"&amp;(1+S21)):$J$507,0)+S21,""),"")</f>
        <v/>
      </c>
      <c r="U21">
        <f t="shared" ca="1" si="6"/>
        <v>1</v>
      </c>
      <c r="V21">
        <f t="shared" ca="1" si="7"/>
        <v>4</v>
      </c>
      <c r="W21">
        <f t="shared" ca="1" si="8"/>
        <v>0</v>
      </c>
      <c r="X21">
        <f t="shared" ca="1" si="9"/>
        <v>0</v>
      </c>
      <c r="Y21">
        <f t="shared" ca="1" si="10"/>
        <v>10</v>
      </c>
      <c r="Z21" t="str">
        <f t="shared" si="11"/>
        <v>Xiu</v>
      </c>
      <c r="AA21">
        <f ca="1">VLOOKUP(Y21,音调排序索引表!$A$1:$B$14,2,FALSE)</f>
        <v>14</v>
      </c>
    </row>
    <row r="22" spans="1:27" ht="18.75" customHeight="1">
      <c r="A22" s="4"/>
      <c r="B22" s="4"/>
      <c r="C22" s="2"/>
      <c r="D22" s="2"/>
      <c r="E22" s="3"/>
      <c r="F22" s="2"/>
      <c r="G22" s="2"/>
      <c r="H22" s="1" t="str">
        <f>IF(LEFT(竖总表!F22,1)="`",RIGHT(竖总表!F22,LEN(竖总表!F22)-1),竖总表!F22)</f>
        <v>ye4</v>
      </c>
      <c r="I22" s="1" t="str">
        <f t="shared" si="0"/>
        <v>ye4</v>
      </c>
      <c r="J22" s="1" t="str">
        <f t="shared" si="1"/>
        <v>ye</v>
      </c>
      <c r="K22" s="1" t="str">
        <f t="shared" si="2"/>
        <v>y</v>
      </c>
      <c r="L22" s="1" t="str">
        <f t="shared" si="3"/>
        <v>e</v>
      </c>
      <c r="M22" s="1">
        <f t="shared" si="4"/>
        <v>4</v>
      </c>
      <c r="N22" s="1">
        <f t="shared" si="5"/>
        <v>2</v>
      </c>
      <c r="O22" s="1">
        <v>1</v>
      </c>
      <c r="P22">
        <v>1</v>
      </c>
      <c r="Q22">
        <f ca="1">IFERROR(_xlfn.IFNA(MATCH($J22,INDIRECT("J"&amp;(1+P22)):$J$507,0)+P22,""),"")</f>
        <v>22</v>
      </c>
      <c r="R22">
        <f ca="1">IFERROR(_xlfn.IFNA(MATCH($J22,INDIRECT("J"&amp;(1+Q22)):$J$507,0)+Q22,""),"")</f>
        <v>468</v>
      </c>
      <c r="S22" t="str">
        <f ca="1">IFERROR(_xlfn.IFNA(MATCH($J22,INDIRECT("J"&amp;(1+R22)):$J$507,0)+R22,""),"")</f>
        <v/>
      </c>
      <c r="T22" t="str">
        <f ca="1">IFERROR(_xlfn.IFNA(MATCH($J22,INDIRECT("J"&amp;(1+S22)):$J$507,0)+S22,""),"")</f>
        <v/>
      </c>
      <c r="U22">
        <f t="shared" ca="1" si="6"/>
        <v>4</v>
      </c>
      <c r="V22">
        <f t="shared" ca="1" si="7"/>
        <v>1</v>
      </c>
      <c r="W22">
        <f t="shared" ca="1" si="8"/>
        <v>0</v>
      </c>
      <c r="X22">
        <f t="shared" ca="1" si="9"/>
        <v>0</v>
      </c>
      <c r="Y22">
        <f t="shared" ca="1" si="10"/>
        <v>10</v>
      </c>
      <c r="Z22" t="str">
        <f t="shared" si="11"/>
        <v>Ye</v>
      </c>
      <c r="AA22">
        <f ca="1">VLOOKUP(Y22,音调排序索引表!$A$1:$B$14,2,FALSE)</f>
        <v>14</v>
      </c>
    </row>
    <row r="23" spans="1:27" ht="18.75" customHeight="1">
      <c r="A23" s="4"/>
      <c r="B23" s="4"/>
      <c r="C23" s="2"/>
      <c r="D23" s="2"/>
      <c r="E23" s="3"/>
      <c r="F23" s="2"/>
      <c r="G23" s="2"/>
      <c r="H23" s="1" t="str">
        <f>IF(LEFT(竖总表!F23,1)="`",RIGHT(竖总表!F23,LEN(竖总表!F23)-1),竖总表!F23)</f>
        <v>zi3</v>
      </c>
      <c r="I23" s="1" t="str">
        <f t="shared" si="0"/>
        <v>zi3</v>
      </c>
      <c r="J23" s="1" t="str">
        <f t="shared" si="1"/>
        <v>zi</v>
      </c>
      <c r="K23" s="1" t="str">
        <f t="shared" si="2"/>
        <v>z</v>
      </c>
      <c r="L23" s="1" t="str">
        <f t="shared" si="3"/>
        <v>i</v>
      </c>
      <c r="M23" s="1">
        <f t="shared" si="4"/>
        <v>3</v>
      </c>
      <c r="N23" s="1">
        <f t="shared" si="5"/>
        <v>2</v>
      </c>
      <c r="O23" s="1">
        <v>1</v>
      </c>
      <c r="P23">
        <v>1</v>
      </c>
      <c r="Q23">
        <f ca="1">IFERROR(_xlfn.IFNA(MATCH($J23,INDIRECT("J"&amp;(1+P23)):$J$507,0)+P23,""),"")</f>
        <v>23</v>
      </c>
      <c r="R23">
        <f ca="1">IFERROR(_xlfn.IFNA(MATCH($J23,INDIRECT("J"&amp;(1+Q23)):$J$507,0)+Q23,""),"")</f>
        <v>497</v>
      </c>
      <c r="S23" t="str">
        <f ca="1">IFERROR(_xlfn.IFNA(MATCH($J23,INDIRECT("J"&amp;(1+R23)):$J$507,0)+R23,""),"")</f>
        <v/>
      </c>
      <c r="T23" t="str">
        <f ca="1">IFERROR(_xlfn.IFNA(MATCH($J23,INDIRECT("J"&amp;(1+S23)):$J$507,0)+S23,""),"")</f>
        <v/>
      </c>
      <c r="U23">
        <f t="shared" ca="1" si="6"/>
        <v>3</v>
      </c>
      <c r="V23">
        <f t="shared" ca="1" si="7"/>
        <v>1</v>
      </c>
      <c r="W23">
        <f t="shared" ca="1" si="8"/>
        <v>0</v>
      </c>
      <c r="X23">
        <f t="shared" ca="1" si="9"/>
        <v>0</v>
      </c>
      <c r="Y23">
        <f t="shared" ca="1" si="10"/>
        <v>8</v>
      </c>
      <c r="Z23" t="str">
        <f t="shared" si="11"/>
        <v>Zi</v>
      </c>
      <c r="AA23">
        <f ca="1">VLOOKUP(Y23,音调排序索引表!$A$1:$B$14,2,FALSE)</f>
        <v>13</v>
      </c>
    </row>
    <row r="24" spans="1:27" ht="18.75" customHeight="1">
      <c r="A24" s="4"/>
      <c r="B24" s="4"/>
      <c r="C24" s="2"/>
      <c r="D24" s="2"/>
      <c r="E24" s="3"/>
      <c r="F24" s="2"/>
      <c r="G24" s="2"/>
      <c r="H24" s="1" t="str">
        <f>IF(LEFT(竖总表!F24,1)="`",RIGHT(竖总表!F24,LEN(竖总表!F24)-1),竖总表!F24)</f>
        <v>ba4</v>
      </c>
      <c r="I24" s="1" t="str">
        <f t="shared" si="0"/>
        <v>ba4</v>
      </c>
      <c r="J24" s="1" t="str">
        <f t="shared" si="1"/>
        <v>ba</v>
      </c>
      <c r="K24" s="1" t="str">
        <f t="shared" si="2"/>
        <v>b</v>
      </c>
      <c r="L24" s="1" t="str">
        <f t="shared" si="3"/>
        <v>a</v>
      </c>
      <c r="M24" s="1">
        <f t="shared" si="4"/>
        <v>4</v>
      </c>
      <c r="N24" s="1">
        <f t="shared" si="5"/>
        <v>2</v>
      </c>
      <c r="O24" s="1">
        <v>1</v>
      </c>
      <c r="P24">
        <v>1</v>
      </c>
      <c r="Q24">
        <f ca="1">IFERROR(_xlfn.IFNA(MATCH($J24,INDIRECT("J"&amp;(1+P24)):$J$507,0)+P24,""),"")</f>
        <v>24</v>
      </c>
      <c r="R24">
        <f ca="1">IFERROR(_xlfn.IFNA(MATCH($J24,INDIRECT("J"&amp;(1+Q24)):$J$507,0)+Q24,""),"")</f>
        <v>29</v>
      </c>
      <c r="S24" t="str">
        <f ca="1">IFERROR(_xlfn.IFNA(MATCH($J24,INDIRECT("J"&amp;(1+R24)):$J$507,0)+R24,""),"")</f>
        <v/>
      </c>
      <c r="T24" t="str">
        <f ca="1">IFERROR(_xlfn.IFNA(MATCH($J24,INDIRECT("J"&amp;(1+S24)):$J$507,0)+S24,""),"")</f>
        <v/>
      </c>
      <c r="U24">
        <f t="shared" ca="1" si="6"/>
        <v>4</v>
      </c>
      <c r="V24">
        <f t="shared" ca="1" si="7"/>
        <v>1</v>
      </c>
      <c r="W24">
        <f t="shared" ca="1" si="8"/>
        <v>0</v>
      </c>
      <c r="X24">
        <f t="shared" ca="1" si="9"/>
        <v>0</v>
      </c>
      <c r="Y24">
        <f t="shared" ca="1" si="10"/>
        <v>10</v>
      </c>
      <c r="Z24" t="str">
        <f t="shared" si="11"/>
        <v>Ba</v>
      </c>
      <c r="AA24">
        <f ca="1">VLOOKUP(Y24,音调排序索引表!$A$1:$B$14,2,FALSE)</f>
        <v>14</v>
      </c>
    </row>
    <row r="25" spans="1:27" ht="18.75" customHeight="1">
      <c r="A25" s="4"/>
      <c r="B25" s="4"/>
      <c r="C25" s="2"/>
      <c r="D25" s="2"/>
      <c r="E25" s="3"/>
      <c r="F25" s="2"/>
      <c r="G25" s="2"/>
      <c r="H25" s="1" t="str">
        <f>IF(LEFT(竖总表!F25,1)="`",RIGHT(竖总表!F25,LEN(竖总表!F25)-1),竖总表!F25)</f>
        <v>beng4</v>
      </c>
      <c r="I25" s="1" t="str">
        <f t="shared" si="0"/>
        <v>beng4</v>
      </c>
      <c r="J25" s="1" t="str">
        <f t="shared" si="1"/>
        <v>beng</v>
      </c>
      <c r="K25" s="1" t="str">
        <f t="shared" si="2"/>
        <v>b</v>
      </c>
      <c r="L25" s="1" t="str">
        <f t="shared" si="3"/>
        <v>eng</v>
      </c>
      <c r="M25" s="1">
        <f t="shared" si="4"/>
        <v>4</v>
      </c>
      <c r="N25" s="1">
        <f t="shared" si="5"/>
        <v>2</v>
      </c>
      <c r="O25" s="1">
        <v>1</v>
      </c>
      <c r="P25">
        <v>1</v>
      </c>
      <c r="Q25">
        <f ca="1">IFERROR(_xlfn.IFNA(MATCH($J25,INDIRECT("J"&amp;(1+P25)):$J$507,0)+P25,""),"")</f>
        <v>25</v>
      </c>
      <c r="R25">
        <f ca="1">IFERROR(_xlfn.IFNA(MATCH($J25,INDIRECT("J"&amp;(1+Q25)):$J$507,0)+Q25,""),"")</f>
        <v>26</v>
      </c>
      <c r="S25" t="str">
        <f ca="1">IFERROR(_xlfn.IFNA(MATCH($J25,INDIRECT("J"&amp;(1+R25)):$J$507,0)+R25,""),"")</f>
        <v/>
      </c>
      <c r="T25" t="str">
        <f ca="1">IFERROR(_xlfn.IFNA(MATCH($J25,INDIRECT("J"&amp;(1+S25)):$J$507,0)+S25,""),"")</f>
        <v/>
      </c>
      <c r="U25">
        <f t="shared" ca="1" si="6"/>
        <v>4</v>
      </c>
      <c r="V25">
        <f t="shared" ca="1" si="7"/>
        <v>1</v>
      </c>
      <c r="W25">
        <f t="shared" ca="1" si="8"/>
        <v>0</v>
      </c>
      <c r="X25">
        <f t="shared" ca="1" si="9"/>
        <v>0</v>
      </c>
      <c r="Y25">
        <f t="shared" ca="1" si="10"/>
        <v>10</v>
      </c>
      <c r="Z25" t="str">
        <f t="shared" si="11"/>
        <v>Beng</v>
      </c>
      <c r="AA25">
        <f ca="1">VLOOKUP(Y25,音调排序索引表!$A$1:$B$14,2,FALSE)</f>
        <v>14</v>
      </c>
    </row>
    <row r="26" spans="1:27" ht="18.75" customHeight="1">
      <c r="A26" s="4"/>
      <c r="B26" s="4"/>
      <c r="C26" s="2"/>
      <c r="D26" s="2"/>
      <c r="E26" s="3"/>
      <c r="F26" s="2"/>
      <c r="G26" s="2"/>
      <c r="H26" s="1" t="str">
        <f>IF(LEFT(竖总表!F26,1)="`",RIGHT(竖总表!F26,LEN(竖总表!F26)-1),竖总表!F26)</f>
        <v>beng1</v>
      </c>
      <c r="I26" s="1" t="str">
        <f t="shared" si="0"/>
        <v>beng1</v>
      </c>
      <c r="J26" s="1" t="str">
        <f t="shared" si="1"/>
        <v>beng</v>
      </c>
      <c r="K26" s="1" t="str">
        <f t="shared" si="2"/>
        <v>b</v>
      </c>
      <c r="L26" s="1" t="str">
        <f t="shared" si="3"/>
        <v>eng</v>
      </c>
      <c r="M26" s="1">
        <f t="shared" si="4"/>
        <v>1</v>
      </c>
      <c r="N26" s="1">
        <f t="shared" si="5"/>
        <v>2</v>
      </c>
      <c r="O26" s="1">
        <v>1</v>
      </c>
      <c r="P26">
        <v>1</v>
      </c>
      <c r="Q26">
        <f ca="1">IFERROR(_xlfn.IFNA(MATCH($J26,INDIRECT("J"&amp;(1+P26)):$J$507,0)+P26,""),"")</f>
        <v>25</v>
      </c>
      <c r="R26">
        <f ca="1">IFERROR(_xlfn.IFNA(MATCH($J26,INDIRECT("J"&amp;(1+Q26)):$J$507,0)+Q26,""),"")</f>
        <v>26</v>
      </c>
      <c r="S26" t="str">
        <f ca="1">IFERROR(_xlfn.IFNA(MATCH($J26,INDIRECT("J"&amp;(1+R26)):$J$507,0)+R26,""),"")</f>
        <v/>
      </c>
      <c r="T26" t="str">
        <f ca="1">IFERROR(_xlfn.IFNA(MATCH($J26,INDIRECT("J"&amp;(1+S26)):$J$507,0)+S26,""),"")</f>
        <v/>
      </c>
      <c r="U26">
        <f t="shared" ca="1" si="6"/>
        <v>4</v>
      </c>
      <c r="V26">
        <f t="shared" ca="1" si="7"/>
        <v>1</v>
      </c>
      <c r="W26">
        <f t="shared" ca="1" si="8"/>
        <v>0</v>
      </c>
      <c r="X26">
        <f t="shared" ca="1" si="9"/>
        <v>0</v>
      </c>
      <c r="Y26">
        <f t="shared" ca="1" si="10"/>
        <v>10</v>
      </c>
      <c r="Z26" t="str">
        <f t="shared" si="11"/>
        <v>Beng</v>
      </c>
      <c r="AA26">
        <f ca="1">VLOOKUP(Y26,音调排序索引表!$A$1:$B$14,2,FALSE)</f>
        <v>14</v>
      </c>
    </row>
    <row r="27" spans="1:27" ht="18.75" customHeight="1">
      <c r="A27" s="4"/>
      <c r="B27" s="4"/>
      <c r="C27" s="2"/>
      <c r="D27" s="2"/>
      <c r="E27" s="3"/>
      <c r="F27" s="2"/>
      <c r="G27" s="2"/>
      <c r="H27" s="1" t="str">
        <f>IF(LEFT(竖总表!F27,1)="`",RIGHT(竖总表!F27,LEN(竖总表!F27)-1),竖总表!F27)</f>
        <v>bei1</v>
      </c>
      <c r="I27" s="1" t="str">
        <f t="shared" si="0"/>
        <v>bei1</v>
      </c>
      <c r="J27" s="1" t="str">
        <f t="shared" si="1"/>
        <v>bei</v>
      </c>
      <c r="K27" s="1" t="str">
        <f t="shared" si="2"/>
        <v>b</v>
      </c>
      <c r="L27" s="1" t="str">
        <f t="shared" si="3"/>
        <v>ei</v>
      </c>
      <c r="M27" s="1">
        <f t="shared" si="4"/>
        <v>1</v>
      </c>
      <c r="N27" s="1">
        <f t="shared" si="5"/>
        <v>2</v>
      </c>
      <c r="O27" s="1">
        <v>1</v>
      </c>
      <c r="P27">
        <v>1</v>
      </c>
      <c r="Q27">
        <f ca="1">IFERROR(_xlfn.IFNA(MATCH($J27,INDIRECT("J"&amp;(1+P27)):$J$507,0)+P27,""),"")</f>
        <v>27</v>
      </c>
      <c r="R27">
        <f ca="1">IFERROR(_xlfn.IFNA(MATCH($J27,INDIRECT("J"&amp;(1+Q27)):$J$507,0)+Q27,""),"")</f>
        <v>32</v>
      </c>
      <c r="S27" t="str">
        <f ca="1">IFERROR(_xlfn.IFNA(MATCH($J27,INDIRECT("J"&amp;(1+R27)):$J$507,0)+R27,""),"")</f>
        <v/>
      </c>
      <c r="T27" t="str">
        <f ca="1">IFERROR(_xlfn.IFNA(MATCH($J27,INDIRECT("J"&amp;(1+S27)):$J$507,0)+S27,""),"")</f>
        <v/>
      </c>
      <c r="U27">
        <f t="shared" ca="1" si="6"/>
        <v>1</v>
      </c>
      <c r="V27">
        <f t="shared" ca="1" si="7"/>
        <v>4</v>
      </c>
      <c r="W27">
        <f t="shared" ca="1" si="8"/>
        <v>0</v>
      </c>
      <c r="X27">
        <f t="shared" ca="1" si="9"/>
        <v>0</v>
      </c>
      <c r="Y27">
        <f t="shared" ca="1" si="10"/>
        <v>10</v>
      </c>
      <c r="Z27" t="str">
        <f t="shared" si="11"/>
        <v>Bei</v>
      </c>
      <c r="AA27">
        <f ca="1">VLOOKUP(Y27,音调排序索引表!$A$1:$B$14,2,FALSE)</f>
        <v>14</v>
      </c>
    </row>
    <row r="28" spans="1:27" ht="18.75" customHeight="1">
      <c r="A28" s="4"/>
      <c r="B28" s="4"/>
      <c r="C28" s="2"/>
      <c r="D28" s="2"/>
      <c r="E28" s="3"/>
      <c r="F28" s="2"/>
      <c r="G28" s="2"/>
      <c r="H28" s="1" t="str">
        <f>IF(LEFT(竖总表!F28,1)="`",RIGHT(竖总表!F28,LEN(竖总表!F28)-1),竖总表!F28)</f>
        <v>bian1</v>
      </c>
      <c r="I28" s="1" t="str">
        <f t="shared" si="0"/>
        <v>bian1</v>
      </c>
      <c r="J28" s="1" t="str">
        <f t="shared" si="1"/>
        <v>bian</v>
      </c>
      <c r="K28" s="1" t="str">
        <f t="shared" si="2"/>
        <v>b</v>
      </c>
      <c r="L28" s="1" t="str">
        <f t="shared" si="3"/>
        <v>ian</v>
      </c>
      <c r="M28" s="1">
        <f t="shared" si="4"/>
        <v>1</v>
      </c>
      <c r="N28" s="1">
        <f t="shared" si="5"/>
        <v>2</v>
      </c>
      <c r="O28" s="1">
        <v>1</v>
      </c>
      <c r="P28">
        <v>1</v>
      </c>
      <c r="Q28">
        <f ca="1">IFERROR(_xlfn.IFNA(MATCH($J28,INDIRECT("J"&amp;(1+P28)):$J$507,0)+P28,""),"")</f>
        <v>28</v>
      </c>
      <c r="R28">
        <f ca="1">IFERROR(_xlfn.IFNA(MATCH($J28,INDIRECT("J"&amp;(1+Q28)):$J$507,0)+Q28,""),"")</f>
        <v>41</v>
      </c>
      <c r="S28" t="str">
        <f ca="1">IFERROR(_xlfn.IFNA(MATCH($J28,INDIRECT("J"&amp;(1+R28)):$J$507,0)+R28,""),"")</f>
        <v/>
      </c>
      <c r="T28" t="str">
        <f ca="1">IFERROR(_xlfn.IFNA(MATCH($J28,INDIRECT("J"&amp;(1+S28)):$J$507,0)+S28,""),"")</f>
        <v/>
      </c>
      <c r="U28">
        <f t="shared" ca="1" si="6"/>
        <v>1</v>
      </c>
      <c r="V28">
        <f t="shared" ca="1" si="7"/>
        <v>4</v>
      </c>
      <c r="W28">
        <f t="shared" ca="1" si="8"/>
        <v>0</v>
      </c>
      <c r="X28">
        <f t="shared" ca="1" si="9"/>
        <v>0</v>
      </c>
      <c r="Y28">
        <f t="shared" ca="1" si="10"/>
        <v>10</v>
      </c>
      <c r="Z28" t="str">
        <f t="shared" si="11"/>
        <v>Bian</v>
      </c>
      <c r="AA28">
        <f ca="1">VLOOKUP(Y28,音调排序索引表!$A$1:$B$14,2,FALSE)</f>
        <v>14</v>
      </c>
    </row>
    <row r="29" spans="1:27" ht="18.75" customHeight="1">
      <c r="A29" s="4"/>
      <c r="B29" s="4"/>
      <c r="C29" s="2"/>
      <c r="D29" s="2"/>
      <c r="E29" s="3"/>
      <c r="F29" s="2"/>
      <c r="G29" s="2"/>
      <c r="H29" s="1" t="str">
        <f>IF(LEFT(竖总表!F29,1)="`",RIGHT(竖总表!F29,LEN(竖总表!F29)-1),竖总表!F29)</f>
        <v>ba1</v>
      </c>
      <c r="I29" s="1" t="str">
        <f t="shared" si="0"/>
        <v>ba1</v>
      </c>
      <c r="J29" s="1" t="str">
        <f t="shared" si="1"/>
        <v>ba</v>
      </c>
      <c r="K29" s="1" t="str">
        <f t="shared" si="2"/>
        <v>b</v>
      </c>
      <c r="L29" s="1" t="str">
        <f t="shared" si="3"/>
        <v>a</v>
      </c>
      <c r="M29" s="1">
        <f t="shared" si="4"/>
        <v>1</v>
      </c>
      <c r="N29" s="1">
        <f t="shared" si="5"/>
        <v>2</v>
      </c>
      <c r="O29" s="1">
        <v>1</v>
      </c>
      <c r="P29">
        <v>1</v>
      </c>
      <c r="Q29">
        <f ca="1">IFERROR(_xlfn.IFNA(MATCH($J29,INDIRECT("J"&amp;(1+P29)):$J$507,0)+P29,""),"")</f>
        <v>24</v>
      </c>
      <c r="R29">
        <f ca="1">IFERROR(_xlfn.IFNA(MATCH($J29,INDIRECT("J"&amp;(1+Q29)):$J$507,0)+Q29,""),"")</f>
        <v>29</v>
      </c>
      <c r="S29" t="str">
        <f ca="1">IFERROR(_xlfn.IFNA(MATCH($J29,INDIRECT("J"&amp;(1+R29)):$J$507,0)+R29,""),"")</f>
        <v/>
      </c>
      <c r="T29" t="str">
        <f ca="1">IFERROR(_xlfn.IFNA(MATCH($J29,INDIRECT("J"&amp;(1+S29)):$J$507,0)+S29,""),"")</f>
        <v/>
      </c>
      <c r="U29">
        <f t="shared" ca="1" si="6"/>
        <v>4</v>
      </c>
      <c r="V29">
        <f t="shared" ca="1" si="7"/>
        <v>1</v>
      </c>
      <c r="W29">
        <f t="shared" ca="1" si="8"/>
        <v>0</v>
      </c>
      <c r="X29">
        <f t="shared" ca="1" si="9"/>
        <v>0</v>
      </c>
      <c r="Y29">
        <f t="shared" ca="1" si="10"/>
        <v>10</v>
      </c>
      <c r="Z29" t="str">
        <f t="shared" si="11"/>
        <v>Ba</v>
      </c>
      <c r="AA29">
        <f ca="1">VLOOKUP(Y29,音调排序索引表!$A$1:$B$14,2,FALSE)</f>
        <v>14</v>
      </c>
    </row>
    <row r="30" spans="1:27" ht="18.75" customHeight="1">
      <c r="A30" s="4"/>
      <c r="B30" s="4"/>
      <c r="C30" s="2"/>
      <c r="D30" s="2"/>
      <c r="E30" s="3"/>
      <c r="F30" s="2"/>
      <c r="G30" s="2"/>
      <c r="H30" s="1" t="str">
        <f>IF(LEFT(竖总表!F30,1)="`",RIGHT(竖总表!F30,LEN(竖总表!F30)-1),竖总表!F30)</f>
        <v>bi4</v>
      </c>
      <c r="I30" s="1" t="str">
        <f t="shared" si="0"/>
        <v>bi4</v>
      </c>
      <c r="J30" s="1" t="str">
        <f t="shared" si="1"/>
        <v>bi</v>
      </c>
      <c r="K30" s="1" t="str">
        <f t="shared" si="2"/>
        <v>b</v>
      </c>
      <c r="L30" s="1" t="str">
        <f t="shared" si="3"/>
        <v>i</v>
      </c>
      <c r="M30" s="1">
        <f t="shared" si="4"/>
        <v>4</v>
      </c>
      <c r="N30" s="1">
        <f t="shared" si="5"/>
        <v>2</v>
      </c>
      <c r="O30" s="1">
        <v>1</v>
      </c>
      <c r="P30">
        <v>1</v>
      </c>
      <c r="Q30">
        <f ca="1">IFERROR(_xlfn.IFNA(MATCH($J30,INDIRECT("J"&amp;(1+P30)):$J$507,0)+P30,""),"")</f>
        <v>30</v>
      </c>
      <c r="R30">
        <f ca="1">IFERROR(_xlfn.IFNA(MATCH($J30,INDIRECT("J"&amp;(1+Q30)):$J$507,0)+Q30,""),"")</f>
        <v>36</v>
      </c>
      <c r="S30" t="str">
        <f ca="1">IFERROR(_xlfn.IFNA(MATCH($J30,INDIRECT("J"&amp;(1+R30)):$J$507,0)+R30,""),"")</f>
        <v/>
      </c>
      <c r="T30" t="str">
        <f ca="1">IFERROR(_xlfn.IFNA(MATCH($J30,INDIRECT("J"&amp;(1+S30)):$J$507,0)+S30,""),"")</f>
        <v/>
      </c>
      <c r="U30">
        <f t="shared" ca="1" si="6"/>
        <v>4</v>
      </c>
      <c r="V30">
        <f t="shared" ca="1" si="7"/>
        <v>3</v>
      </c>
      <c r="W30">
        <f t="shared" ca="1" si="8"/>
        <v>0</v>
      </c>
      <c r="X30">
        <f t="shared" ca="1" si="9"/>
        <v>0</v>
      </c>
      <c r="Y30">
        <f t="shared" ca="1" si="10"/>
        <v>20</v>
      </c>
      <c r="Z30" t="str">
        <f t="shared" si="11"/>
        <v>Bi</v>
      </c>
      <c r="AA30">
        <f ca="1">VLOOKUP(Y30,音调排序索引表!$A$1:$B$14,2,FALSE)</f>
        <v>34</v>
      </c>
    </row>
    <row r="31" spans="1:27" ht="18.75" customHeight="1">
      <c r="A31" s="4"/>
      <c r="B31" s="4"/>
      <c r="C31" s="2"/>
      <c r="D31" s="2"/>
      <c r="E31" s="3"/>
      <c r="F31" s="2"/>
      <c r="G31" s="2"/>
      <c r="H31" s="1" t="str">
        <f>IF(LEFT(竖总表!F31,1)="`",RIGHT(竖总表!F31,LEN(竖总表!F31)-1),竖总表!F31)</f>
        <v>bo4</v>
      </c>
      <c r="I31" s="1" t="str">
        <f t="shared" si="0"/>
        <v>bo4</v>
      </c>
      <c r="J31" s="1" t="str">
        <f t="shared" si="1"/>
        <v>bo</v>
      </c>
      <c r="K31" s="1" t="str">
        <f t="shared" si="2"/>
        <v>b</v>
      </c>
      <c r="L31" s="1" t="str">
        <f t="shared" si="3"/>
        <v>o</v>
      </c>
      <c r="M31" s="1">
        <f t="shared" si="4"/>
        <v>4</v>
      </c>
      <c r="N31" s="1">
        <f t="shared" si="5"/>
        <v>2</v>
      </c>
      <c r="O31" s="1">
        <v>1</v>
      </c>
      <c r="P31">
        <v>1</v>
      </c>
      <c r="Q31">
        <f ca="1">IFERROR(_xlfn.IFNA(MATCH($J31,INDIRECT("J"&amp;(1+P31)):$J$507,0)+P31,""),"")</f>
        <v>2</v>
      </c>
      <c r="R31">
        <f ca="1">IFERROR(_xlfn.IFNA(MATCH($J31,INDIRECT("J"&amp;(1+Q31)):$J$507,0)+Q31,""),"")</f>
        <v>31</v>
      </c>
      <c r="S31" t="str">
        <f ca="1">IFERROR(_xlfn.IFNA(MATCH($J31,INDIRECT("J"&amp;(1+R31)):$J$507,0)+R31,""),"")</f>
        <v/>
      </c>
      <c r="T31" t="str">
        <f ca="1">IFERROR(_xlfn.IFNA(MATCH($J31,INDIRECT("J"&amp;(1+S31)):$J$507,0)+S31,""),"")</f>
        <v/>
      </c>
      <c r="U31">
        <f t="shared" ca="1" si="6"/>
        <v>1</v>
      </c>
      <c r="V31">
        <f t="shared" ca="1" si="7"/>
        <v>4</v>
      </c>
      <c r="W31">
        <f t="shared" ca="1" si="8"/>
        <v>0</v>
      </c>
      <c r="X31">
        <f t="shared" ca="1" si="9"/>
        <v>0</v>
      </c>
      <c r="Y31">
        <f t="shared" ca="1" si="10"/>
        <v>10</v>
      </c>
      <c r="Z31" t="str">
        <f t="shared" si="11"/>
        <v>Bo</v>
      </c>
      <c r="AA31">
        <f ca="1">VLOOKUP(Y31,音调排序索引表!$A$1:$B$14,2,FALSE)</f>
        <v>14</v>
      </c>
    </row>
    <row r="32" spans="1:27" ht="18.75" customHeight="1">
      <c r="A32" s="4"/>
      <c r="B32" s="4"/>
      <c r="C32" s="2"/>
      <c r="D32" s="2"/>
      <c r="E32" s="3"/>
      <c r="F32" s="2"/>
      <c r="G32" s="2"/>
      <c r="H32" s="1" t="str">
        <f>IF(LEFT(竖总表!F32,1)="`",RIGHT(竖总表!F32,LEN(竖总表!F32)-1),竖总表!F32)</f>
        <v>bei4</v>
      </c>
      <c r="I32" s="1" t="str">
        <f t="shared" si="0"/>
        <v>bei4</v>
      </c>
      <c r="J32" s="1" t="str">
        <f t="shared" si="1"/>
        <v>bei</v>
      </c>
      <c r="K32" s="1" t="str">
        <f t="shared" si="2"/>
        <v>b</v>
      </c>
      <c r="L32" s="1" t="str">
        <f t="shared" si="3"/>
        <v>ei</v>
      </c>
      <c r="M32" s="1">
        <f t="shared" si="4"/>
        <v>4</v>
      </c>
      <c r="N32" s="1">
        <f t="shared" si="5"/>
        <v>2</v>
      </c>
      <c r="O32" s="1">
        <v>1</v>
      </c>
      <c r="P32">
        <v>1</v>
      </c>
      <c r="Q32">
        <f ca="1">IFERROR(_xlfn.IFNA(MATCH($J32,INDIRECT("J"&amp;(1+P32)):$J$507,0)+P32,""),"")</f>
        <v>27</v>
      </c>
      <c r="R32">
        <f ca="1">IFERROR(_xlfn.IFNA(MATCH($J32,INDIRECT("J"&amp;(1+Q32)):$J$507,0)+Q32,""),"")</f>
        <v>32</v>
      </c>
      <c r="S32" t="str">
        <f ca="1">IFERROR(_xlfn.IFNA(MATCH($J32,INDIRECT("J"&amp;(1+R32)):$J$507,0)+R32,""),"")</f>
        <v/>
      </c>
      <c r="T32" t="str">
        <f ca="1">IFERROR(_xlfn.IFNA(MATCH($J32,INDIRECT("J"&amp;(1+S32)):$J$507,0)+S32,""),"")</f>
        <v/>
      </c>
      <c r="U32">
        <f t="shared" ca="1" si="6"/>
        <v>1</v>
      </c>
      <c r="V32">
        <f t="shared" ca="1" si="7"/>
        <v>4</v>
      </c>
      <c r="W32">
        <f t="shared" ca="1" si="8"/>
        <v>0</v>
      </c>
      <c r="X32">
        <f t="shared" ca="1" si="9"/>
        <v>0</v>
      </c>
      <c r="Y32">
        <f t="shared" ca="1" si="10"/>
        <v>10</v>
      </c>
      <c r="Z32" t="str">
        <f t="shared" si="11"/>
        <v>Bei</v>
      </c>
      <c r="AA32">
        <f ca="1">VLOOKUP(Y32,音调排序索引表!$A$1:$B$14,2,FALSE)</f>
        <v>14</v>
      </c>
    </row>
    <row r="33" spans="1:27" ht="18.75" customHeight="1">
      <c r="A33" s="4"/>
      <c r="B33" s="4"/>
      <c r="C33" s="2"/>
      <c r="D33" s="2"/>
      <c r="E33" s="3"/>
      <c r="F33" s="2"/>
      <c r="G33" s="2"/>
      <c r="H33" s="1" t="str">
        <f>IF(LEFT(竖总表!F33,1)="`",RIGHT(竖总表!F33,LEN(竖总表!F33)-1),竖总表!F33)</f>
        <v>bin1</v>
      </c>
      <c r="I33" s="1" t="str">
        <f t="shared" si="0"/>
        <v>bin1</v>
      </c>
      <c r="J33" s="1" t="str">
        <f t="shared" si="1"/>
        <v>bin</v>
      </c>
      <c r="K33" s="1" t="str">
        <f t="shared" si="2"/>
        <v>b</v>
      </c>
      <c r="L33" s="1" t="str">
        <f t="shared" si="3"/>
        <v>in</v>
      </c>
      <c r="M33" s="1">
        <f t="shared" si="4"/>
        <v>1</v>
      </c>
      <c r="N33" s="1">
        <f t="shared" si="5"/>
        <v>1</v>
      </c>
      <c r="O33" s="1">
        <v>1</v>
      </c>
      <c r="P33">
        <v>1</v>
      </c>
      <c r="Q33">
        <f ca="1">IFERROR(_xlfn.IFNA(MATCH($J33,INDIRECT("J"&amp;(1+P33)):$J$507,0)+P33,""),"")</f>
        <v>33</v>
      </c>
      <c r="R33" t="str">
        <f ca="1">IFERROR(_xlfn.IFNA(MATCH($J33,INDIRECT("J"&amp;(1+Q33)):$J$507,0)+Q33,""),"")</f>
        <v/>
      </c>
      <c r="S33" t="str">
        <f ca="1">IFERROR(_xlfn.IFNA(MATCH($J33,INDIRECT("J"&amp;(1+R33)):$J$507,0)+R33,""),"")</f>
        <v/>
      </c>
      <c r="T33" t="str">
        <f ca="1">IFERROR(_xlfn.IFNA(MATCH($J33,INDIRECT("J"&amp;(1+S33)):$J$507,0)+S33,""),"")</f>
        <v/>
      </c>
      <c r="U33">
        <f t="shared" ca="1" si="6"/>
        <v>1</v>
      </c>
      <c r="V33">
        <f t="shared" ca="1" si="7"/>
        <v>0</v>
      </c>
      <c r="W33">
        <f t="shared" ca="1" si="8"/>
        <v>0</v>
      </c>
      <c r="X33">
        <f t="shared" ca="1" si="9"/>
        <v>0</v>
      </c>
      <c r="Y33">
        <f t="shared" ca="1" si="10"/>
        <v>2</v>
      </c>
      <c r="Z33" t="str">
        <f t="shared" si="11"/>
        <v>Bin</v>
      </c>
      <c r="AA33">
        <f ca="1">VLOOKUP(Y33,音调排序索引表!$A$1:$B$14,2,FALSE)</f>
        <v>1</v>
      </c>
    </row>
    <row r="34" spans="1:27" ht="18.75" customHeight="1">
      <c r="A34" s="4"/>
      <c r="B34" s="4"/>
      <c r="C34" s="2"/>
      <c r="D34" s="2"/>
      <c r="E34" s="3"/>
      <c r="F34" s="2"/>
      <c r="G34" s="2"/>
      <c r="H34" s="1" t="str">
        <f>IF(LEFT(竖总表!F34,1)="`",RIGHT(竖总表!F34,LEN(竖总表!F34)-1),竖总表!F34)</f>
        <v>ban1</v>
      </c>
      <c r="I34" s="1" t="str">
        <f t="shared" si="0"/>
        <v>ban1</v>
      </c>
      <c r="J34" s="1" t="str">
        <f t="shared" si="1"/>
        <v>ban</v>
      </c>
      <c r="K34" s="1" t="str">
        <f t="shared" si="2"/>
        <v>b</v>
      </c>
      <c r="L34" s="1" t="str">
        <f t="shared" si="3"/>
        <v>an</v>
      </c>
      <c r="M34" s="1">
        <f t="shared" si="4"/>
        <v>1</v>
      </c>
      <c r="N34" s="1">
        <f t="shared" si="5"/>
        <v>2</v>
      </c>
      <c r="O34" s="1">
        <v>1</v>
      </c>
      <c r="P34">
        <v>1</v>
      </c>
      <c r="Q34">
        <f ca="1">IFERROR(_xlfn.IFNA(MATCH($J34,INDIRECT("J"&amp;(1+P34)):$J$507,0)+P34,""),"")</f>
        <v>34</v>
      </c>
      <c r="R34">
        <f ca="1">IFERROR(_xlfn.IFNA(MATCH($J34,INDIRECT("J"&amp;(1+Q34)):$J$507,0)+Q34,""),"")</f>
        <v>39</v>
      </c>
      <c r="S34" t="str">
        <f ca="1">IFERROR(_xlfn.IFNA(MATCH($J34,INDIRECT("J"&amp;(1+R34)):$J$507,0)+R34,""),"")</f>
        <v/>
      </c>
      <c r="T34" t="str">
        <f ca="1">IFERROR(_xlfn.IFNA(MATCH($J34,INDIRECT("J"&amp;(1+S34)):$J$507,0)+S34,""),"")</f>
        <v/>
      </c>
      <c r="U34">
        <f t="shared" ca="1" si="6"/>
        <v>1</v>
      </c>
      <c r="V34">
        <f t="shared" ca="1" si="7"/>
        <v>4</v>
      </c>
      <c r="W34">
        <f t="shared" ca="1" si="8"/>
        <v>0</v>
      </c>
      <c r="X34">
        <f t="shared" ca="1" si="9"/>
        <v>0</v>
      </c>
      <c r="Y34">
        <f t="shared" ca="1" si="10"/>
        <v>10</v>
      </c>
      <c r="Z34" t="str">
        <f t="shared" si="11"/>
        <v>Ban</v>
      </c>
      <c r="AA34">
        <f ca="1">VLOOKUP(Y34,音调排序索引表!$A$1:$B$14,2,FALSE)</f>
        <v>14</v>
      </c>
    </row>
    <row r="35" spans="1:27" ht="18.75" customHeight="1">
      <c r="A35" s="4"/>
      <c r="B35" s="4"/>
      <c r="C35" s="2"/>
      <c r="D35" s="2"/>
      <c r="E35" s="3"/>
      <c r="F35" s="2"/>
      <c r="G35" s="2"/>
      <c r="H35" s="1" t="str">
        <f>IF(LEFT(竖总表!F35,1)="`",RIGHT(竖总表!F35,LEN(竖总表!F35)-1),竖总表!F35)</f>
        <v>bai2</v>
      </c>
      <c r="I35" s="1" t="str">
        <f t="shared" si="0"/>
        <v>bai2</v>
      </c>
      <c r="J35" s="1" t="str">
        <f t="shared" si="1"/>
        <v>bai</v>
      </c>
      <c r="K35" s="1" t="str">
        <f t="shared" si="2"/>
        <v>b</v>
      </c>
      <c r="L35" s="1" t="str">
        <f t="shared" si="3"/>
        <v>ai</v>
      </c>
      <c r="M35" s="1">
        <f t="shared" si="4"/>
        <v>2</v>
      </c>
      <c r="N35" s="1">
        <f t="shared" si="5"/>
        <v>2</v>
      </c>
      <c r="O35" s="1">
        <v>1</v>
      </c>
      <c r="P35">
        <v>1</v>
      </c>
      <c r="Q35">
        <f ca="1">IFERROR(_xlfn.IFNA(MATCH($J35,INDIRECT("J"&amp;(1+P35)):$J$507,0)+P35,""),"")</f>
        <v>35</v>
      </c>
      <c r="R35">
        <f ca="1">IFERROR(_xlfn.IFNA(MATCH($J35,INDIRECT("J"&amp;(1+Q35)):$J$507,0)+Q35,""),"")</f>
        <v>289</v>
      </c>
      <c r="S35" t="str">
        <f ca="1">IFERROR(_xlfn.IFNA(MATCH($J35,INDIRECT("J"&amp;(1+R35)):$J$507,0)+R35,""),"")</f>
        <v/>
      </c>
      <c r="T35" t="str">
        <f ca="1">IFERROR(_xlfn.IFNA(MATCH($J35,INDIRECT("J"&amp;(1+S35)):$J$507,0)+S35,""),"")</f>
        <v/>
      </c>
      <c r="U35">
        <f t="shared" ca="1" si="6"/>
        <v>2</v>
      </c>
      <c r="V35">
        <f t="shared" ca="1" si="7"/>
        <v>4</v>
      </c>
      <c r="W35">
        <f t="shared" ca="1" si="8"/>
        <v>0</v>
      </c>
      <c r="X35">
        <f t="shared" ca="1" si="9"/>
        <v>0</v>
      </c>
      <c r="Y35">
        <f t="shared" ca="1" si="10"/>
        <v>15</v>
      </c>
      <c r="Z35" t="str">
        <f t="shared" si="11"/>
        <v>Bai</v>
      </c>
      <c r="AA35">
        <f ca="1">VLOOKUP(Y35,音调排序索引表!$A$1:$B$14,2,FALSE)</f>
        <v>24</v>
      </c>
    </row>
    <row r="36" spans="1:27" ht="18.75" customHeight="1">
      <c r="A36" s="4"/>
      <c r="B36" s="4"/>
      <c r="C36" s="2"/>
      <c r="D36" s="2"/>
      <c r="E36" s="3"/>
      <c r="F36" s="2"/>
      <c r="G36" s="2"/>
      <c r="H36" s="1" t="str">
        <f>IF(LEFT(竖总表!F36,1)="`",RIGHT(竖总表!F36,LEN(竖总表!F36)-1),竖总表!F36)</f>
        <v>bi3</v>
      </c>
      <c r="I36" s="1" t="str">
        <f t="shared" si="0"/>
        <v>bi3</v>
      </c>
      <c r="J36" s="1" t="str">
        <f t="shared" si="1"/>
        <v>bi</v>
      </c>
      <c r="K36" s="1" t="str">
        <f t="shared" si="2"/>
        <v>b</v>
      </c>
      <c r="L36" s="1" t="str">
        <f t="shared" si="3"/>
        <v>i</v>
      </c>
      <c r="M36" s="1">
        <f t="shared" si="4"/>
        <v>3</v>
      </c>
      <c r="N36" s="1">
        <f t="shared" si="5"/>
        <v>2</v>
      </c>
      <c r="O36" s="1">
        <v>1</v>
      </c>
      <c r="P36">
        <v>1</v>
      </c>
      <c r="Q36">
        <f ca="1">IFERROR(_xlfn.IFNA(MATCH($J36,INDIRECT("J"&amp;(1+P36)):$J$507,0)+P36,""),"")</f>
        <v>30</v>
      </c>
      <c r="R36">
        <f ca="1">IFERROR(_xlfn.IFNA(MATCH($J36,INDIRECT("J"&amp;(1+Q36)):$J$507,0)+Q36,""),"")</f>
        <v>36</v>
      </c>
      <c r="S36" t="str">
        <f ca="1">IFERROR(_xlfn.IFNA(MATCH($J36,INDIRECT("J"&amp;(1+R36)):$J$507,0)+R36,""),"")</f>
        <v/>
      </c>
      <c r="T36" t="str">
        <f ca="1">IFERROR(_xlfn.IFNA(MATCH($J36,INDIRECT("J"&amp;(1+S36)):$J$507,0)+S36,""),"")</f>
        <v/>
      </c>
      <c r="U36">
        <f t="shared" ca="1" si="6"/>
        <v>4</v>
      </c>
      <c r="V36">
        <f t="shared" ca="1" si="7"/>
        <v>3</v>
      </c>
      <c r="W36">
        <f t="shared" ca="1" si="8"/>
        <v>0</v>
      </c>
      <c r="X36">
        <f t="shared" ca="1" si="9"/>
        <v>0</v>
      </c>
      <c r="Y36">
        <f t="shared" ca="1" si="10"/>
        <v>20</v>
      </c>
      <c r="Z36" t="str">
        <f t="shared" si="11"/>
        <v>Bi</v>
      </c>
      <c r="AA36">
        <f ca="1">VLOOKUP(Y36,音调排序索引表!$A$1:$B$14,2,FALSE)</f>
        <v>34</v>
      </c>
    </row>
    <row r="37" spans="1:27" ht="18.75" customHeight="1">
      <c r="A37" s="4"/>
      <c r="B37" s="4"/>
      <c r="C37" s="2"/>
      <c r="D37" s="2"/>
      <c r="E37" s="3"/>
      <c r="F37" s="2"/>
      <c r="G37" s="2"/>
      <c r="H37" s="1" t="str">
        <f>IF(LEFT(竖总表!F37,1)="`",RIGHT(竖总表!F37,LEN(竖总表!F37)-1),竖总表!F37)</f>
        <v>bang1</v>
      </c>
      <c r="I37" s="1" t="str">
        <f t="shared" si="0"/>
        <v>bang1</v>
      </c>
      <c r="J37" s="1" t="str">
        <f t="shared" si="1"/>
        <v>bang</v>
      </c>
      <c r="K37" s="1" t="str">
        <f t="shared" si="2"/>
        <v>b</v>
      </c>
      <c r="L37" s="1" t="str">
        <f t="shared" si="3"/>
        <v>ang</v>
      </c>
      <c r="M37" s="1">
        <f t="shared" si="4"/>
        <v>1</v>
      </c>
      <c r="N37" s="1">
        <f t="shared" si="5"/>
        <v>2</v>
      </c>
      <c r="O37" s="1">
        <v>1</v>
      </c>
      <c r="P37">
        <v>1</v>
      </c>
      <c r="Q37">
        <f ca="1">IFERROR(_xlfn.IFNA(MATCH($J37,INDIRECT("J"&amp;(1+P37)):$J$507,0)+P37,""),"")</f>
        <v>37</v>
      </c>
      <c r="R37">
        <f ca="1">IFERROR(_xlfn.IFNA(MATCH($J37,INDIRECT("J"&amp;(1+Q37)):$J$507,0)+Q37,""),"")</f>
        <v>45</v>
      </c>
      <c r="S37" t="str">
        <f ca="1">IFERROR(_xlfn.IFNA(MATCH($J37,INDIRECT("J"&amp;(1+R37)):$J$507,0)+R37,""),"")</f>
        <v/>
      </c>
      <c r="T37" t="str">
        <f ca="1">IFERROR(_xlfn.IFNA(MATCH($J37,INDIRECT("J"&amp;(1+S37)):$J$507,0)+S37,""),"")</f>
        <v/>
      </c>
      <c r="U37">
        <f t="shared" ca="1" si="6"/>
        <v>1</v>
      </c>
      <c r="V37">
        <f t="shared" ca="1" si="7"/>
        <v>4</v>
      </c>
      <c r="W37">
        <f t="shared" ca="1" si="8"/>
        <v>0</v>
      </c>
      <c r="X37">
        <f t="shared" ca="1" si="9"/>
        <v>0</v>
      </c>
      <c r="Y37">
        <f t="shared" ca="1" si="10"/>
        <v>10</v>
      </c>
      <c r="Z37" t="str">
        <f t="shared" si="11"/>
        <v>Bang</v>
      </c>
      <c r="AA37">
        <f ca="1">VLOOKUP(Y37,音调排序索引表!$A$1:$B$14,2,FALSE)</f>
        <v>14</v>
      </c>
    </row>
    <row r="38" spans="1:27" ht="18.75" customHeight="1">
      <c r="A38" s="4"/>
      <c r="B38" s="4"/>
      <c r="C38" s="2"/>
      <c r="D38" s="2"/>
      <c r="E38" s="3"/>
      <c r="F38" s="2"/>
      <c r="G38" s="2"/>
      <c r="H38" s="1" t="str">
        <f>IF(LEFT(竖总表!F38,1)="`",RIGHT(竖总表!F38,LEN(竖总表!F38)-1),竖总表!F38)</f>
        <v>biao1</v>
      </c>
      <c r="I38" s="1" t="str">
        <f t="shared" si="0"/>
        <v>biao1</v>
      </c>
      <c r="J38" s="1" t="str">
        <f t="shared" si="1"/>
        <v>biao</v>
      </c>
      <c r="K38" s="1" t="str">
        <f t="shared" si="2"/>
        <v>b</v>
      </c>
      <c r="L38" s="1" t="str">
        <f t="shared" si="3"/>
        <v>iao</v>
      </c>
      <c r="M38" s="1">
        <f t="shared" si="4"/>
        <v>1</v>
      </c>
      <c r="N38" s="1">
        <f t="shared" si="5"/>
        <v>1</v>
      </c>
      <c r="O38" s="1">
        <v>1</v>
      </c>
      <c r="P38">
        <v>1</v>
      </c>
      <c r="Q38">
        <f ca="1">IFERROR(_xlfn.IFNA(MATCH($J38,INDIRECT("J"&amp;(1+P38)):$J$507,0)+P38,""),"")</f>
        <v>38</v>
      </c>
      <c r="R38" t="str">
        <f ca="1">IFERROR(_xlfn.IFNA(MATCH($J38,INDIRECT("J"&amp;(1+Q38)):$J$507,0)+Q38,""),"")</f>
        <v/>
      </c>
      <c r="S38" t="str">
        <f ca="1">IFERROR(_xlfn.IFNA(MATCH($J38,INDIRECT("J"&amp;(1+R38)):$J$507,0)+R38,""),"")</f>
        <v/>
      </c>
      <c r="T38" t="str">
        <f ca="1">IFERROR(_xlfn.IFNA(MATCH($J38,INDIRECT("J"&amp;(1+S38)):$J$507,0)+S38,""),"")</f>
        <v/>
      </c>
      <c r="U38">
        <f t="shared" ca="1" si="6"/>
        <v>1</v>
      </c>
      <c r="V38">
        <f t="shared" ca="1" si="7"/>
        <v>0</v>
      </c>
      <c r="W38">
        <f t="shared" ca="1" si="8"/>
        <v>0</v>
      </c>
      <c r="X38">
        <f t="shared" ca="1" si="9"/>
        <v>0</v>
      </c>
      <c r="Y38">
        <f t="shared" ca="1" si="10"/>
        <v>2</v>
      </c>
      <c r="Z38" t="str">
        <f t="shared" si="11"/>
        <v>Biao</v>
      </c>
      <c r="AA38">
        <f ca="1">VLOOKUP(Y38,音调排序索引表!$A$1:$B$14,2,FALSE)</f>
        <v>1</v>
      </c>
    </row>
    <row r="39" spans="1:27" ht="18.75" customHeight="1">
      <c r="A39" s="4"/>
      <c r="B39" s="4"/>
      <c r="C39" s="2"/>
      <c r="D39" s="2"/>
      <c r="E39" s="3"/>
      <c r="F39" s="2"/>
      <c r="G39" s="2"/>
      <c r="H39" s="1" t="str">
        <f>IF(LEFT(竖总表!F39,1)="`",RIGHT(竖总表!F39,LEN(竖总表!F39)-1),竖总表!F39)</f>
        <v>ban4</v>
      </c>
      <c r="I39" s="1" t="str">
        <f t="shared" si="0"/>
        <v>ban4</v>
      </c>
      <c r="J39" s="1" t="str">
        <f t="shared" si="1"/>
        <v>ban</v>
      </c>
      <c r="K39" s="1" t="str">
        <f t="shared" si="2"/>
        <v>b</v>
      </c>
      <c r="L39" s="1" t="str">
        <f t="shared" si="3"/>
        <v>an</v>
      </c>
      <c r="M39" s="1">
        <f t="shared" si="4"/>
        <v>4</v>
      </c>
      <c r="N39" s="1">
        <f t="shared" si="5"/>
        <v>2</v>
      </c>
      <c r="O39" s="1">
        <v>1</v>
      </c>
      <c r="P39">
        <v>1</v>
      </c>
      <c r="Q39">
        <f ca="1">IFERROR(_xlfn.IFNA(MATCH($J39,INDIRECT("J"&amp;(1+P39)):$J$507,0)+P39,""),"")</f>
        <v>34</v>
      </c>
      <c r="R39">
        <f ca="1">IFERROR(_xlfn.IFNA(MATCH($J39,INDIRECT("J"&amp;(1+Q39)):$J$507,0)+Q39,""),"")</f>
        <v>39</v>
      </c>
      <c r="S39" t="str">
        <f ca="1">IFERROR(_xlfn.IFNA(MATCH($J39,INDIRECT("J"&amp;(1+R39)):$J$507,0)+R39,""),"")</f>
        <v/>
      </c>
      <c r="T39" t="str">
        <f ca="1">IFERROR(_xlfn.IFNA(MATCH($J39,INDIRECT("J"&amp;(1+S39)):$J$507,0)+S39,""),"")</f>
        <v/>
      </c>
      <c r="U39">
        <f t="shared" ca="1" si="6"/>
        <v>1</v>
      </c>
      <c r="V39">
        <f t="shared" ca="1" si="7"/>
        <v>4</v>
      </c>
      <c r="W39">
        <f t="shared" ca="1" si="8"/>
        <v>0</v>
      </c>
      <c r="X39">
        <f t="shared" ca="1" si="9"/>
        <v>0</v>
      </c>
      <c r="Y39">
        <f t="shared" ca="1" si="10"/>
        <v>10</v>
      </c>
      <c r="Z39" t="str">
        <f t="shared" si="11"/>
        <v>Ban</v>
      </c>
      <c r="AA39">
        <f ca="1">VLOOKUP(Y39,音调排序索引表!$A$1:$B$14,2,FALSE)</f>
        <v>14</v>
      </c>
    </row>
    <row r="40" spans="1:27" ht="18.75" customHeight="1">
      <c r="A40" s="4"/>
      <c r="B40" s="4"/>
      <c r="C40" s="2"/>
      <c r="D40" s="2"/>
      <c r="E40" s="3"/>
      <c r="F40" s="2"/>
      <c r="G40" s="2"/>
      <c r="H40" s="1" t="str">
        <f>IF(LEFT(竖总表!F40,1)="`",RIGHT(竖总表!F40,LEN(竖总表!F40)-1),竖总表!F40)</f>
        <v>bie2</v>
      </c>
      <c r="I40" s="1" t="str">
        <f t="shared" si="0"/>
        <v>bie2</v>
      </c>
      <c r="J40" s="1" t="str">
        <f t="shared" si="1"/>
        <v>bie</v>
      </c>
      <c r="K40" s="1" t="str">
        <f t="shared" si="2"/>
        <v>b</v>
      </c>
      <c r="L40" s="1" t="str">
        <f t="shared" si="3"/>
        <v>ie</v>
      </c>
      <c r="M40" s="1">
        <f t="shared" si="4"/>
        <v>2</v>
      </c>
      <c r="N40" s="1">
        <f t="shared" si="5"/>
        <v>1</v>
      </c>
      <c r="O40" s="1">
        <v>1</v>
      </c>
      <c r="P40">
        <v>1</v>
      </c>
      <c r="Q40">
        <f ca="1">IFERROR(_xlfn.IFNA(MATCH($J40,INDIRECT("J"&amp;(1+P40)):$J$507,0)+P40,""),"")</f>
        <v>40</v>
      </c>
      <c r="R40" t="str">
        <f ca="1">IFERROR(_xlfn.IFNA(MATCH($J40,INDIRECT("J"&amp;(1+Q40)):$J$507,0)+Q40,""),"")</f>
        <v/>
      </c>
      <c r="S40" t="str">
        <f ca="1">IFERROR(_xlfn.IFNA(MATCH($J40,INDIRECT("J"&amp;(1+R40)):$J$507,0)+R40,""),"")</f>
        <v/>
      </c>
      <c r="T40" t="str">
        <f ca="1">IFERROR(_xlfn.IFNA(MATCH($J40,INDIRECT("J"&amp;(1+S40)):$J$507,0)+S40,""),"")</f>
        <v/>
      </c>
      <c r="U40">
        <f t="shared" ca="1" si="6"/>
        <v>2</v>
      </c>
      <c r="V40">
        <f t="shared" ca="1" si="7"/>
        <v>0</v>
      </c>
      <c r="W40">
        <f t="shared" ca="1" si="8"/>
        <v>0</v>
      </c>
      <c r="X40">
        <f t="shared" ca="1" si="9"/>
        <v>0</v>
      </c>
      <c r="Y40">
        <f t="shared" ca="1" si="10"/>
        <v>3</v>
      </c>
      <c r="Z40" t="str">
        <f t="shared" si="11"/>
        <v>Bie</v>
      </c>
      <c r="AA40">
        <f ca="1">VLOOKUP(Y40,音调排序索引表!$A$1:$B$14,2,FALSE)</f>
        <v>2</v>
      </c>
    </row>
    <row r="41" spans="1:27" ht="18.75" customHeight="1">
      <c r="A41" s="4"/>
      <c r="B41" s="4"/>
      <c r="C41" s="2"/>
      <c r="D41" s="2"/>
      <c r="E41" s="3"/>
      <c r="F41" s="2"/>
      <c r="G41" s="2"/>
      <c r="H41" s="1" t="str">
        <f>IF(LEFT(竖总表!F41,1)="`",RIGHT(竖总表!F41,LEN(竖总表!F41)-1),竖总表!F41)</f>
        <v>bian4</v>
      </c>
      <c r="I41" s="1" t="str">
        <f t="shared" si="0"/>
        <v>bian4</v>
      </c>
      <c r="J41" s="1" t="str">
        <f t="shared" si="1"/>
        <v>bian</v>
      </c>
      <c r="K41" s="1" t="str">
        <f t="shared" si="2"/>
        <v>b</v>
      </c>
      <c r="L41" s="1" t="str">
        <f t="shared" si="3"/>
        <v>ian</v>
      </c>
      <c r="M41" s="1">
        <f t="shared" si="4"/>
        <v>4</v>
      </c>
      <c r="N41" s="1">
        <f t="shared" si="5"/>
        <v>2</v>
      </c>
      <c r="O41" s="1">
        <v>1</v>
      </c>
      <c r="P41">
        <v>1</v>
      </c>
      <c r="Q41">
        <f ca="1">IFERROR(_xlfn.IFNA(MATCH($J41,INDIRECT("J"&amp;(1+P41)):$J$507,0)+P41,""),"")</f>
        <v>28</v>
      </c>
      <c r="R41">
        <f ca="1">IFERROR(_xlfn.IFNA(MATCH($J41,INDIRECT("J"&amp;(1+Q41)):$J$507,0)+Q41,""),"")</f>
        <v>41</v>
      </c>
      <c r="S41" t="str">
        <f ca="1">IFERROR(_xlfn.IFNA(MATCH($J41,INDIRECT("J"&amp;(1+R41)):$J$507,0)+R41,""),"")</f>
        <v/>
      </c>
      <c r="T41" t="str">
        <f ca="1">IFERROR(_xlfn.IFNA(MATCH($J41,INDIRECT("J"&amp;(1+S41)):$J$507,0)+S41,""),"")</f>
        <v/>
      </c>
      <c r="U41">
        <f t="shared" ca="1" si="6"/>
        <v>1</v>
      </c>
      <c r="V41">
        <f t="shared" ca="1" si="7"/>
        <v>4</v>
      </c>
      <c r="W41">
        <f t="shared" ca="1" si="8"/>
        <v>0</v>
      </c>
      <c r="X41">
        <f t="shared" ca="1" si="9"/>
        <v>0</v>
      </c>
      <c r="Y41">
        <f t="shared" ca="1" si="10"/>
        <v>10</v>
      </c>
      <c r="Z41" t="str">
        <f t="shared" si="11"/>
        <v>Bian</v>
      </c>
      <c r="AA41">
        <f ca="1">VLOOKUP(Y41,音调排序索引表!$A$1:$B$14,2,FALSE)</f>
        <v>14</v>
      </c>
    </row>
    <row r="42" spans="1:27" ht="18.75" customHeight="1">
      <c r="A42" s="4"/>
      <c r="B42" s="4"/>
      <c r="C42" s="2"/>
      <c r="D42" s="2"/>
      <c r="E42" s="3"/>
      <c r="F42" s="2"/>
      <c r="G42" s="2"/>
      <c r="H42" s="1" t="str">
        <f>IF(LEFT(竖总表!F42,1)="`",RIGHT(竖总表!F42,LEN(竖总表!F42)-1),竖总表!F42)</f>
        <v>bu4</v>
      </c>
      <c r="I42" s="1" t="str">
        <f t="shared" si="0"/>
        <v>bu4</v>
      </c>
      <c r="J42" s="1" t="str">
        <f t="shared" si="1"/>
        <v>bu</v>
      </c>
      <c r="K42" s="1" t="str">
        <f t="shared" si="2"/>
        <v>b</v>
      </c>
      <c r="L42" s="1" t="str">
        <f t="shared" si="3"/>
        <v>u</v>
      </c>
      <c r="M42" s="1">
        <f t="shared" si="4"/>
        <v>4</v>
      </c>
      <c r="N42" s="1">
        <f t="shared" si="5"/>
        <v>1</v>
      </c>
      <c r="O42" s="1">
        <v>1</v>
      </c>
      <c r="P42">
        <v>1</v>
      </c>
      <c r="Q42">
        <f ca="1">IFERROR(_xlfn.IFNA(MATCH($J42,INDIRECT("J"&amp;(1+P42)):$J$507,0)+P42,""),"")</f>
        <v>42</v>
      </c>
      <c r="R42" t="str">
        <f ca="1">IFERROR(_xlfn.IFNA(MATCH($J42,INDIRECT("J"&amp;(1+Q42)):$J$507,0)+Q42,""),"")</f>
        <v/>
      </c>
      <c r="S42" t="str">
        <f ca="1">IFERROR(_xlfn.IFNA(MATCH($J42,INDIRECT("J"&amp;(1+R42)):$J$507,0)+R42,""),"")</f>
        <v/>
      </c>
      <c r="T42" t="str">
        <f ca="1">IFERROR(_xlfn.IFNA(MATCH($J42,INDIRECT("J"&amp;(1+S42)):$J$507,0)+S42,""),"")</f>
        <v/>
      </c>
      <c r="U42">
        <f t="shared" ca="1" si="6"/>
        <v>4</v>
      </c>
      <c r="V42">
        <f t="shared" ca="1" si="7"/>
        <v>0</v>
      </c>
      <c r="W42">
        <f t="shared" ca="1" si="8"/>
        <v>0</v>
      </c>
      <c r="X42">
        <f t="shared" ca="1" si="9"/>
        <v>0</v>
      </c>
      <c r="Y42">
        <f t="shared" ca="1" si="10"/>
        <v>5</v>
      </c>
      <c r="Z42" t="str">
        <f t="shared" si="11"/>
        <v>Bu</v>
      </c>
      <c r="AA42">
        <f ca="1">VLOOKUP(Y42,音调排序索引表!$A$1:$B$14,2,FALSE)</f>
        <v>4</v>
      </c>
    </row>
    <row r="43" spans="1:27" ht="18.75" customHeight="1">
      <c r="A43" s="4"/>
      <c r="B43" s="4"/>
      <c r="C43" s="2"/>
      <c r="D43" s="2"/>
      <c r="E43" s="3"/>
      <c r="F43" s="2"/>
      <c r="G43" s="2"/>
      <c r="H43" s="1" t="str">
        <f>IF(LEFT(竖总表!F43,1)="`",RIGHT(竖总表!F43,LEN(竖总表!F43)-1),竖总表!F43)</f>
        <v>bing1</v>
      </c>
      <c r="I43" s="1" t="str">
        <f t="shared" si="0"/>
        <v>bing1</v>
      </c>
      <c r="J43" s="1" t="str">
        <f t="shared" si="1"/>
        <v>bing</v>
      </c>
      <c r="K43" s="1" t="str">
        <f t="shared" si="2"/>
        <v>b</v>
      </c>
      <c r="L43" s="1" t="str">
        <f t="shared" si="3"/>
        <v>ing</v>
      </c>
      <c r="M43" s="1">
        <f t="shared" si="4"/>
        <v>1</v>
      </c>
      <c r="N43" s="1">
        <f t="shared" si="5"/>
        <v>1</v>
      </c>
      <c r="O43" s="1">
        <v>1</v>
      </c>
      <c r="P43">
        <v>1</v>
      </c>
      <c r="Q43">
        <f ca="1">IFERROR(_xlfn.IFNA(MATCH($J43,INDIRECT("J"&amp;(1+P43)):$J$507,0)+P43,""),"")</f>
        <v>43</v>
      </c>
      <c r="R43" t="str">
        <f ca="1">IFERROR(_xlfn.IFNA(MATCH($J43,INDIRECT("J"&amp;(1+Q43)):$J$507,0)+Q43,""),"")</f>
        <v/>
      </c>
      <c r="S43" t="str">
        <f ca="1">IFERROR(_xlfn.IFNA(MATCH($J43,INDIRECT("J"&amp;(1+R43)):$J$507,0)+R43,""),"")</f>
        <v/>
      </c>
      <c r="T43" t="str">
        <f ca="1">IFERROR(_xlfn.IFNA(MATCH($J43,INDIRECT("J"&amp;(1+S43)):$J$507,0)+S43,""),"")</f>
        <v/>
      </c>
      <c r="U43">
        <f t="shared" ca="1" si="6"/>
        <v>1</v>
      </c>
      <c r="V43">
        <f t="shared" ca="1" si="7"/>
        <v>0</v>
      </c>
      <c r="W43">
        <f t="shared" ca="1" si="8"/>
        <v>0</v>
      </c>
      <c r="X43">
        <f t="shared" ca="1" si="9"/>
        <v>0</v>
      </c>
      <c r="Y43">
        <f t="shared" ca="1" si="10"/>
        <v>2</v>
      </c>
      <c r="Z43" t="str">
        <f t="shared" si="11"/>
        <v>Bing</v>
      </c>
      <c r="AA43">
        <f ca="1">VLOOKUP(Y43,音调排序索引表!$A$1:$B$14,2,FALSE)</f>
        <v>1</v>
      </c>
    </row>
    <row r="44" spans="1:27" ht="18.75" customHeight="1">
      <c r="A44" s="4"/>
      <c r="B44" s="4"/>
      <c r="C44" s="2"/>
      <c r="D44" s="2"/>
      <c r="E44" s="3"/>
      <c r="F44" s="2"/>
      <c r="G44" s="2"/>
      <c r="H44" s="1" t="str">
        <f>IF(LEFT(竖总表!F44,1)="`",RIGHT(竖总表!F44,LEN(竖总表!F44)-1),竖总表!F44)</f>
        <v>bao4</v>
      </c>
      <c r="I44" s="1" t="str">
        <f t="shared" si="0"/>
        <v>bao4</v>
      </c>
      <c r="J44" s="1" t="str">
        <f t="shared" si="1"/>
        <v>bao</v>
      </c>
      <c r="K44" s="1" t="str">
        <f t="shared" si="2"/>
        <v>b</v>
      </c>
      <c r="L44" s="1" t="str">
        <f t="shared" si="3"/>
        <v>ao</v>
      </c>
      <c r="M44" s="1">
        <f t="shared" si="4"/>
        <v>4</v>
      </c>
      <c r="N44" s="1">
        <f t="shared" si="5"/>
        <v>2</v>
      </c>
      <c r="O44" s="1">
        <v>1</v>
      </c>
      <c r="P44">
        <v>1</v>
      </c>
      <c r="Q44">
        <f ca="1">IFERROR(_xlfn.IFNA(MATCH($J44,INDIRECT("J"&amp;(1+P44)):$J$507,0)+P44,""),"")</f>
        <v>44</v>
      </c>
      <c r="R44">
        <f ca="1">IFERROR(_xlfn.IFNA(MATCH($J44,INDIRECT("J"&amp;(1+Q44)):$J$507,0)+Q44,""),"")</f>
        <v>91</v>
      </c>
      <c r="S44" t="str">
        <f ca="1">IFERROR(_xlfn.IFNA(MATCH($J44,INDIRECT("J"&amp;(1+R44)):$J$507,0)+R44,""),"")</f>
        <v/>
      </c>
      <c r="T44" t="str">
        <f ca="1">IFERROR(_xlfn.IFNA(MATCH($J44,INDIRECT("J"&amp;(1+S44)):$J$507,0)+S44,""),"")</f>
        <v/>
      </c>
      <c r="U44">
        <f t="shared" ca="1" si="6"/>
        <v>4</v>
      </c>
      <c r="V44">
        <f t="shared" ca="1" si="7"/>
        <v>1</v>
      </c>
      <c r="W44">
        <f t="shared" ca="1" si="8"/>
        <v>0</v>
      </c>
      <c r="X44">
        <f t="shared" ca="1" si="9"/>
        <v>0</v>
      </c>
      <c r="Y44">
        <f t="shared" ca="1" si="10"/>
        <v>10</v>
      </c>
      <c r="Z44" t="str">
        <f t="shared" si="11"/>
        <v>Bao</v>
      </c>
      <c r="AA44">
        <f ca="1">VLOOKUP(Y44,音调排序索引表!$A$1:$B$14,2,FALSE)</f>
        <v>14</v>
      </c>
    </row>
    <row r="45" spans="1:27" ht="18.75" customHeight="1">
      <c r="A45" s="4"/>
      <c r="B45" s="4"/>
      <c r="C45" s="2"/>
      <c r="D45" s="2"/>
      <c r="E45" s="3"/>
      <c r="F45" s="2"/>
      <c r="G45" s="2"/>
      <c r="H45" s="1" t="str">
        <f>IF(LEFT(竖总表!F45,1)="`",RIGHT(竖总表!F45,LEN(竖总表!F45)-1),竖总表!F45)</f>
        <v>bang4</v>
      </c>
      <c r="I45" s="1" t="str">
        <f t="shared" si="0"/>
        <v>bang4</v>
      </c>
      <c r="J45" s="1" t="str">
        <f t="shared" si="1"/>
        <v>bang</v>
      </c>
      <c r="K45" s="1" t="str">
        <f t="shared" si="2"/>
        <v>b</v>
      </c>
      <c r="L45" s="1" t="str">
        <f t="shared" si="3"/>
        <v>ang</v>
      </c>
      <c r="M45" s="1">
        <f t="shared" si="4"/>
        <v>4</v>
      </c>
      <c r="N45" s="1">
        <f t="shared" si="5"/>
        <v>2</v>
      </c>
      <c r="O45" s="1">
        <v>1</v>
      </c>
      <c r="P45">
        <v>1</v>
      </c>
      <c r="Q45">
        <f ca="1">IFERROR(_xlfn.IFNA(MATCH($J45,INDIRECT("J"&amp;(1+P45)):$J$507,0)+P45,""),"")</f>
        <v>37</v>
      </c>
      <c r="R45">
        <f ca="1">IFERROR(_xlfn.IFNA(MATCH($J45,INDIRECT("J"&amp;(1+Q45)):$J$507,0)+Q45,""),"")</f>
        <v>45</v>
      </c>
      <c r="S45" t="str">
        <f ca="1">IFERROR(_xlfn.IFNA(MATCH($J45,INDIRECT("J"&amp;(1+R45)):$J$507,0)+R45,""),"")</f>
        <v/>
      </c>
      <c r="T45" t="str">
        <f ca="1">IFERROR(_xlfn.IFNA(MATCH($J45,INDIRECT("J"&amp;(1+S45)):$J$507,0)+S45,""),"")</f>
        <v/>
      </c>
      <c r="U45">
        <f t="shared" ca="1" si="6"/>
        <v>1</v>
      </c>
      <c r="V45">
        <f t="shared" ca="1" si="7"/>
        <v>4</v>
      </c>
      <c r="W45">
        <f t="shared" ca="1" si="8"/>
        <v>0</v>
      </c>
      <c r="X45">
        <f t="shared" ca="1" si="9"/>
        <v>0</v>
      </c>
      <c r="Y45">
        <f t="shared" ca="1" si="10"/>
        <v>10</v>
      </c>
      <c r="Z45" t="str">
        <f t="shared" si="11"/>
        <v>Bang</v>
      </c>
      <c r="AA45">
        <f ca="1">VLOOKUP(Y45,音调排序索引表!$A$1:$B$14,2,FALSE)</f>
        <v>14</v>
      </c>
    </row>
    <row r="46" spans="1:27" ht="18.75" customHeight="1">
      <c r="A46" s="4"/>
      <c r="B46" s="4"/>
      <c r="C46" s="2"/>
      <c r="D46" s="2"/>
      <c r="E46" s="3"/>
      <c r="F46" s="2"/>
      <c r="G46" s="2"/>
      <c r="H46" s="1" t="str">
        <f>IF(LEFT(竖总表!F46,1)="`",RIGHT(竖总表!F46,LEN(竖总表!F46)-1),竖总表!F46)</f>
        <v>cha1</v>
      </c>
      <c r="I46" s="1" t="str">
        <f t="shared" si="0"/>
        <v>ca1</v>
      </c>
      <c r="J46" s="1" t="str">
        <f t="shared" si="1"/>
        <v>ca</v>
      </c>
      <c r="K46" s="1" t="str">
        <f t="shared" si="2"/>
        <v>c</v>
      </c>
      <c r="L46" s="1" t="str">
        <f t="shared" si="3"/>
        <v>a</v>
      </c>
      <c r="M46" s="1">
        <f t="shared" si="4"/>
        <v>1</v>
      </c>
      <c r="N46" s="1">
        <f t="shared" si="5"/>
        <v>2</v>
      </c>
      <c r="O46" s="1">
        <v>1</v>
      </c>
      <c r="P46">
        <v>1</v>
      </c>
      <c r="Q46">
        <f ca="1">IFERROR(_xlfn.IFNA(MATCH($J46,INDIRECT("J"&amp;(1+P46)):$J$507,0)+P46,""),"")</f>
        <v>46</v>
      </c>
      <c r="R46">
        <f ca="1">IFERROR(_xlfn.IFNA(MATCH($J46,INDIRECT("J"&amp;(1+Q46)):$J$507,0)+Q46,""),"")</f>
        <v>92</v>
      </c>
      <c r="S46" t="str">
        <f ca="1">IFERROR(_xlfn.IFNA(MATCH($J46,INDIRECT("J"&amp;(1+R46)):$J$507,0)+R46,""),"")</f>
        <v/>
      </c>
      <c r="T46" t="str">
        <f ca="1">IFERROR(_xlfn.IFNA(MATCH($J46,INDIRECT("J"&amp;(1+S46)):$J$507,0)+S46,""),"")</f>
        <v/>
      </c>
      <c r="U46">
        <f t="shared" ca="1" si="6"/>
        <v>1</v>
      </c>
      <c r="V46">
        <f t="shared" ca="1" si="7"/>
        <v>4</v>
      </c>
      <c r="W46">
        <f t="shared" ca="1" si="8"/>
        <v>0</v>
      </c>
      <c r="X46">
        <f t="shared" ca="1" si="9"/>
        <v>0</v>
      </c>
      <c r="Y46">
        <f t="shared" ca="1" si="10"/>
        <v>10</v>
      </c>
      <c r="Z46" t="str">
        <f t="shared" si="11"/>
        <v>Ca</v>
      </c>
      <c r="AA46">
        <f ca="1">VLOOKUP(Y46,音调排序索引表!$A$1:$B$14,2,FALSE)</f>
        <v>14</v>
      </c>
    </row>
    <row r="47" spans="1:27" ht="18.75" customHeight="1">
      <c r="A47" s="4"/>
      <c r="B47" s="4"/>
      <c r="C47" s="2"/>
      <c r="D47" s="2"/>
      <c r="E47" s="3"/>
      <c r="F47" s="2"/>
      <c r="G47" s="2"/>
      <c r="H47" s="1" t="str">
        <f>IF(LEFT(竖总表!F47,1)="`",RIGHT(竖总表!F47,LEN(竖总表!F47)-1),竖总表!F47)</f>
        <v>cuo1</v>
      </c>
      <c r="I47" s="1" t="str">
        <f t="shared" si="0"/>
        <v>cuo1</v>
      </c>
      <c r="J47" s="1" t="str">
        <f t="shared" si="1"/>
        <v>cuo</v>
      </c>
      <c r="K47" s="1" t="str">
        <f t="shared" si="2"/>
        <v>c</v>
      </c>
      <c r="L47" s="1" t="str">
        <f t="shared" si="3"/>
        <v>uo</v>
      </c>
      <c r="M47" s="1">
        <f t="shared" si="4"/>
        <v>1</v>
      </c>
      <c r="N47" s="1">
        <f t="shared" si="5"/>
        <v>2</v>
      </c>
      <c r="O47" s="1">
        <v>1</v>
      </c>
      <c r="P47">
        <v>1</v>
      </c>
      <c r="Q47">
        <f ca="1">IFERROR(_xlfn.IFNA(MATCH($J47,INDIRECT("J"&amp;(1+P47)):$J$507,0)+P47,""),"")</f>
        <v>47</v>
      </c>
      <c r="R47">
        <f ca="1">IFERROR(_xlfn.IFNA(MATCH($J47,INDIRECT("J"&amp;(1+Q47)):$J$507,0)+Q47,""),"")</f>
        <v>48</v>
      </c>
      <c r="S47" t="str">
        <f ca="1">IFERROR(_xlfn.IFNA(MATCH($J47,INDIRECT("J"&amp;(1+R47)):$J$507,0)+R47,""),"")</f>
        <v/>
      </c>
      <c r="T47" t="str">
        <f ca="1">IFERROR(_xlfn.IFNA(MATCH($J47,INDIRECT("J"&amp;(1+S47)):$J$507,0)+S47,""),"")</f>
        <v/>
      </c>
      <c r="U47">
        <f t="shared" ca="1" si="6"/>
        <v>1</v>
      </c>
      <c r="V47">
        <f t="shared" ca="1" si="7"/>
        <v>4</v>
      </c>
      <c r="W47">
        <f t="shared" ca="1" si="8"/>
        <v>0</v>
      </c>
      <c r="X47">
        <f t="shared" ca="1" si="9"/>
        <v>0</v>
      </c>
      <c r="Y47">
        <f t="shared" ca="1" si="10"/>
        <v>10</v>
      </c>
      <c r="Z47" t="str">
        <f t="shared" si="11"/>
        <v>Cuo</v>
      </c>
      <c r="AA47">
        <f ca="1">VLOOKUP(Y47,音调排序索引表!$A$1:$B$14,2,FALSE)</f>
        <v>14</v>
      </c>
    </row>
    <row r="48" spans="1:27" ht="18.75" customHeight="1">
      <c r="A48" s="4"/>
      <c r="B48" s="4"/>
      <c r="C48" s="2"/>
      <c r="D48" s="2"/>
      <c r="E48" s="3"/>
      <c r="F48" s="2"/>
      <c r="G48" s="2"/>
      <c r="H48" s="1" t="str">
        <f>IF(LEFT(竖总表!F48,1)="`",RIGHT(竖总表!F48,LEN(竖总表!F48)-1),竖总表!F48)</f>
        <v>cuo4</v>
      </c>
      <c r="I48" s="1" t="str">
        <f t="shared" si="0"/>
        <v>cuo4</v>
      </c>
      <c r="J48" s="1" t="str">
        <f t="shared" si="1"/>
        <v>cuo</v>
      </c>
      <c r="K48" s="1" t="str">
        <f t="shared" si="2"/>
        <v>c</v>
      </c>
      <c r="L48" s="1" t="str">
        <f t="shared" si="3"/>
        <v>uo</v>
      </c>
      <c r="M48" s="1">
        <f t="shared" si="4"/>
        <v>4</v>
      </c>
      <c r="N48" s="1">
        <f t="shared" si="5"/>
        <v>2</v>
      </c>
      <c r="O48" s="1">
        <v>1</v>
      </c>
      <c r="P48">
        <v>1</v>
      </c>
      <c r="Q48">
        <f ca="1">IFERROR(_xlfn.IFNA(MATCH($J48,INDIRECT("J"&amp;(1+P48)):$J$507,0)+P48,""),"")</f>
        <v>47</v>
      </c>
      <c r="R48">
        <f ca="1">IFERROR(_xlfn.IFNA(MATCH($J48,INDIRECT("J"&amp;(1+Q48)):$J$507,0)+Q48,""),"")</f>
        <v>48</v>
      </c>
      <c r="S48" t="str">
        <f ca="1">IFERROR(_xlfn.IFNA(MATCH($J48,INDIRECT("J"&amp;(1+R48)):$J$507,0)+R48,""),"")</f>
        <v/>
      </c>
      <c r="T48" t="str">
        <f ca="1">IFERROR(_xlfn.IFNA(MATCH($J48,INDIRECT("J"&amp;(1+S48)):$J$507,0)+S48,""),"")</f>
        <v/>
      </c>
      <c r="U48">
        <f t="shared" ca="1" si="6"/>
        <v>1</v>
      </c>
      <c r="V48">
        <f t="shared" ca="1" si="7"/>
        <v>4</v>
      </c>
      <c r="W48">
        <f t="shared" ca="1" si="8"/>
        <v>0</v>
      </c>
      <c r="X48">
        <f t="shared" ca="1" si="9"/>
        <v>0</v>
      </c>
      <c r="Y48">
        <f t="shared" ca="1" si="10"/>
        <v>10</v>
      </c>
      <c r="Z48" t="str">
        <f t="shared" si="11"/>
        <v>Cuo</v>
      </c>
      <c r="AA48">
        <f ca="1">VLOOKUP(Y48,音调排序索引表!$A$1:$B$14,2,FALSE)</f>
        <v>14</v>
      </c>
    </row>
    <row r="49" spans="1:27" ht="18.75" customHeight="1">
      <c r="A49" s="4"/>
      <c r="B49" s="4"/>
      <c r="C49" s="2"/>
      <c r="D49" s="2"/>
      <c r="E49" s="3"/>
      <c r="F49" s="2"/>
      <c r="G49" s="2"/>
      <c r="H49" s="1" t="str">
        <f>IF(LEFT(竖总表!F49,1)="`",RIGHT(竖总表!F49,LEN(竖总表!F49)-1),竖总表!F49)</f>
        <v>che1</v>
      </c>
      <c r="I49" s="1" t="str">
        <f t="shared" si="0"/>
        <v>ce1</v>
      </c>
      <c r="J49" s="1" t="str">
        <f t="shared" si="1"/>
        <v>ce</v>
      </c>
      <c r="K49" s="1" t="str">
        <f t="shared" si="2"/>
        <v>c</v>
      </c>
      <c r="L49" s="1" t="str">
        <f t="shared" si="3"/>
        <v>e</v>
      </c>
      <c r="M49" s="1">
        <f t="shared" si="4"/>
        <v>1</v>
      </c>
      <c r="N49" s="1">
        <f t="shared" si="5"/>
        <v>1</v>
      </c>
      <c r="O49" s="1">
        <v>1</v>
      </c>
      <c r="P49">
        <v>1</v>
      </c>
      <c r="Q49">
        <f ca="1">IFERROR(_xlfn.IFNA(MATCH($J49,INDIRECT("J"&amp;(1+P49)):$J$507,0)+P49,""),"")</f>
        <v>49</v>
      </c>
      <c r="R49" t="str">
        <f ca="1">IFERROR(_xlfn.IFNA(MATCH($J49,INDIRECT("J"&amp;(1+Q49)):$J$507,0)+Q49,""),"")</f>
        <v/>
      </c>
      <c r="S49" t="str">
        <f ca="1">IFERROR(_xlfn.IFNA(MATCH($J49,INDIRECT("J"&amp;(1+R49)):$J$507,0)+R49,""),"")</f>
        <v/>
      </c>
      <c r="T49" t="str">
        <f ca="1">IFERROR(_xlfn.IFNA(MATCH($J49,INDIRECT("J"&amp;(1+S49)):$J$507,0)+S49,""),"")</f>
        <v/>
      </c>
      <c r="U49">
        <f t="shared" ca="1" si="6"/>
        <v>1</v>
      </c>
      <c r="V49">
        <f t="shared" ca="1" si="7"/>
        <v>0</v>
      </c>
      <c r="W49">
        <f t="shared" ca="1" si="8"/>
        <v>0</v>
      </c>
      <c r="X49">
        <f t="shared" ca="1" si="9"/>
        <v>0</v>
      </c>
      <c r="Y49">
        <f t="shared" ca="1" si="10"/>
        <v>2</v>
      </c>
      <c r="Z49" t="str">
        <f t="shared" si="11"/>
        <v>Ce</v>
      </c>
      <c r="AA49">
        <f ca="1">VLOOKUP(Y49,音调排序索引表!$A$1:$B$14,2,FALSE)</f>
        <v>1</v>
      </c>
    </row>
    <row r="50" spans="1:27" ht="18.75" customHeight="1">
      <c r="A50" s="4"/>
      <c r="B50" s="4"/>
      <c r="C50" s="2"/>
      <c r="D50" s="2"/>
      <c r="E50" s="3"/>
      <c r="F50" s="2"/>
      <c r="G50" s="2"/>
      <c r="H50" s="1" t="str">
        <f>IF(LEFT(竖总表!F50,1)="`",RIGHT(竖总表!F50,LEN(竖总表!F50)-1),竖总表!F50)</f>
        <v>chui1</v>
      </c>
      <c r="I50" s="1" t="str">
        <f t="shared" si="0"/>
        <v>cui1</v>
      </c>
      <c r="J50" s="1" t="str">
        <f t="shared" si="1"/>
        <v>cui</v>
      </c>
      <c r="K50" s="1" t="str">
        <f t="shared" si="2"/>
        <v>c</v>
      </c>
      <c r="L50" s="1" t="str">
        <f t="shared" si="3"/>
        <v>ui</v>
      </c>
      <c r="M50" s="1">
        <f t="shared" si="4"/>
        <v>1</v>
      </c>
      <c r="N50" s="1">
        <f t="shared" si="5"/>
        <v>2</v>
      </c>
      <c r="O50" s="1">
        <v>1</v>
      </c>
      <c r="P50">
        <v>1</v>
      </c>
      <c r="Q50">
        <f ca="1">IFERROR(_xlfn.IFNA(MATCH($J50,INDIRECT("J"&amp;(1+P50)):$J$507,0)+P50,""),"")</f>
        <v>50</v>
      </c>
      <c r="R50">
        <f ca="1">IFERROR(_xlfn.IFNA(MATCH($J50,INDIRECT("J"&amp;(1+Q50)):$J$507,0)+Q50,""),"")</f>
        <v>59</v>
      </c>
      <c r="S50" t="str">
        <f ca="1">IFERROR(_xlfn.IFNA(MATCH($J50,INDIRECT("J"&amp;(1+R50)):$J$507,0)+R50,""),"")</f>
        <v/>
      </c>
      <c r="T50" t="str">
        <f ca="1">IFERROR(_xlfn.IFNA(MATCH($J50,INDIRECT("J"&amp;(1+S50)):$J$507,0)+S50,""),"")</f>
        <v/>
      </c>
      <c r="U50">
        <f t="shared" ca="1" si="6"/>
        <v>1</v>
      </c>
      <c r="V50">
        <f t="shared" ca="1" si="7"/>
        <v>4</v>
      </c>
      <c r="W50">
        <f t="shared" ca="1" si="8"/>
        <v>0</v>
      </c>
      <c r="X50">
        <f t="shared" ca="1" si="9"/>
        <v>0</v>
      </c>
      <c r="Y50">
        <f t="shared" ca="1" si="10"/>
        <v>10</v>
      </c>
      <c r="Z50" t="str">
        <f t="shared" si="11"/>
        <v>Cui</v>
      </c>
      <c r="AA50">
        <f ca="1">VLOOKUP(Y50,音调排序索引表!$A$1:$B$14,2,FALSE)</f>
        <v>14</v>
      </c>
    </row>
    <row r="51" spans="1:27" ht="18.75" customHeight="1">
      <c r="A51" s="4"/>
      <c r="B51" s="4"/>
      <c r="C51" s="2"/>
      <c r="D51" s="2"/>
      <c r="E51" s="3"/>
      <c r="F51" s="2"/>
      <c r="G51" s="2"/>
      <c r="H51" s="1" t="str">
        <f>IF(LEFT(竖总表!F51,1)="`",RIGHT(竖总表!F51,LEN(竖总表!F51)-1),竖总表!F51)</f>
        <v>chun2</v>
      </c>
      <c r="I51" s="1" t="str">
        <f t="shared" si="0"/>
        <v>cun2</v>
      </c>
      <c r="J51" s="1" t="str">
        <f t="shared" si="1"/>
        <v>cun</v>
      </c>
      <c r="K51" s="1" t="str">
        <f t="shared" si="2"/>
        <v>c</v>
      </c>
      <c r="L51" s="1" t="str">
        <f t="shared" si="3"/>
        <v>un</v>
      </c>
      <c r="M51" s="1">
        <f t="shared" si="4"/>
        <v>2</v>
      </c>
      <c r="N51" s="1">
        <f t="shared" si="5"/>
        <v>2</v>
      </c>
      <c r="O51" s="1">
        <v>1</v>
      </c>
      <c r="P51">
        <v>1</v>
      </c>
      <c r="Q51">
        <f ca="1">IFERROR(_xlfn.IFNA(MATCH($J51,INDIRECT("J"&amp;(1+P51)):$J$507,0)+P51,""),"")</f>
        <v>3</v>
      </c>
      <c r="R51">
        <f ca="1">IFERROR(_xlfn.IFNA(MATCH($J51,INDIRECT("J"&amp;(1+Q51)):$J$507,0)+Q51,""),"")</f>
        <v>51</v>
      </c>
      <c r="S51" t="str">
        <f ca="1">IFERROR(_xlfn.IFNA(MATCH($J51,INDIRECT("J"&amp;(1+R51)):$J$507,0)+R51,""),"")</f>
        <v/>
      </c>
      <c r="T51" t="str">
        <f ca="1">IFERROR(_xlfn.IFNA(MATCH($J51,INDIRECT("J"&amp;(1+S51)):$J$507,0)+S51,""),"")</f>
        <v/>
      </c>
      <c r="U51">
        <f t="shared" ca="1" si="6"/>
        <v>4</v>
      </c>
      <c r="V51">
        <f t="shared" ca="1" si="7"/>
        <v>2</v>
      </c>
      <c r="W51">
        <f t="shared" ca="1" si="8"/>
        <v>0</v>
      </c>
      <c r="X51">
        <f t="shared" ca="1" si="9"/>
        <v>0</v>
      </c>
      <c r="Y51">
        <f t="shared" ca="1" si="10"/>
        <v>15</v>
      </c>
      <c r="Z51" t="str">
        <f t="shared" si="11"/>
        <v>Cun</v>
      </c>
      <c r="AA51">
        <f ca="1">VLOOKUP(Y51,音调排序索引表!$A$1:$B$14,2,FALSE)</f>
        <v>24</v>
      </c>
    </row>
    <row r="52" spans="1:27" ht="18.75" customHeight="1">
      <c r="A52" s="4"/>
      <c r="B52" s="4"/>
      <c r="C52" s="2"/>
      <c r="D52" s="2"/>
      <c r="E52" s="3"/>
      <c r="F52" s="2"/>
      <c r="G52" s="2"/>
      <c r="H52" s="1" t="str">
        <f>IF(LEFT(竖总表!F52,1)="`",RIGHT(竖总表!F52,LEN(竖总表!F52)-1),竖总表!F52)</f>
        <v>chai2</v>
      </c>
      <c r="I52" s="1" t="str">
        <f t="shared" si="0"/>
        <v>cai2</v>
      </c>
      <c r="J52" s="1" t="str">
        <f t="shared" si="1"/>
        <v>cai</v>
      </c>
      <c r="K52" s="1" t="str">
        <f t="shared" si="2"/>
        <v>c</v>
      </c>
      <c r="L52" s="1" t="str">
        <f t="shared" si="3"/>
        <v>ai</v>
      </c>
      <c r="M52" s="1">
        <f t="shared" si="4"/>
        <v>2</v>
      </c>
      <c r="N52" s="1">
        <f t="shared" si="5"/>
        <v>2</v>
      </c>
      <c r="O52" s="1">
        <v>1</v>
      </c>
      <c r="P52">
        <v>1</v>
      </c>
      <c r="Q52">
        <f ca="1">IFERROR(_xlfn.IFNA(MATCH($J52,INDIRECT("J"&amp;(1+P52)):$J$507,0)+P52,""),"")</f>
        <v>52</v>
      </c>
      <c r="R52">
        <f ca="1">IFERROR(_xlfn.IFNA(MATCH($J52,INDIRECT("J"&amp;(1+Q52)):$J$507,0)+Q52,""),"")</f>
        <v>57</v>
      </c>
      <c r="S52" t="str">
        <f ca="1">IFERROR(_xlfn.IFNA(MATCH($J52,INDIRECT("J"&amp;(1+R52)):$J$507,0)+R52,""),"")</f>
        <v/>
      </c>
      <c r="T52" t="str">
        <f ca="1">IFERROR(_xlfn.IFNA(MATCH($J52,INDIRECT("J"&amp;(1+S52)):$J$507,0)+S52,""),"")</f>
        <v/>
      </c>
      <c r="U52">
        <f t="shared" ca="1" si="6"/>
        <v>2</v>
      </c>
      <c r="V52">
        <f t="shared" ca="1" si="7"/>
        <v>3</v>
      </c>
      <c r="W52">
        <f t="shared" ca="1" si="8"/>
        <v>0</v>
      </c>
      <c r="X52">
        <f t="shared" ca="1" si="9"/>
        <v>0</v>
      </c>
      <c r="Y52">
        <f t="shared" ca="1" si="10"/>
        <v>12</v>
      </c>
      <c r="Z52" t="str">
        <f t="shared" si="11"/>
        <v>Cai</v>
      </c>
      <c r="AA52">
        <f ca="1">VLOOKUP(Y52,音调排序索引表!$A$1:$B$14,2,FALSE)</f>
        <v>23</v>
      </c>
    </row>
    <row r="53" spans="1:27" ht="18.75" customHeight="1">
      <c r="A53" s="4"/>
      <c r="B53" s="4"/>
      <c r="C53" s="2"/>
      <c r="D53" s="2"/>
      <c r="E53" s="3"/>
      <c r="F53" s="2"/>
      <c r="G53" s="2"/>
      <c r="H53" s="1" t="str">
        <f>IF(LEFT(竖总表!F53,1)="`",RIGHT(竖总表!F53,LEN(竖总表!F53)-1),竖总表!F53)</f>
        <v>can1</v>
      </c>
      <c r="I53" s="1" t="str">
        <f t="shared" si="0"/>
        <v>can1</v>
      </c>
      <c r="J53" s="1" t="str">
        <f t="shared" si="1"/>
        <v>can</v>
      </c>
      <c r="K53" s="1" t="str">
        <f t="shared" si="2"/>
        <v>c</v>
      </c>
      <c r="L53" s="1" t="str">
        <f t="shared" si="3"/>
        <v>an</v>
      </c>
      <c r="M53" s="1">
        <f t="shared" si="4"/>
        <v>1</v>
      </c>
      <c r="N53" s="1">
        <f t="shared" si="5"/>
        <v>1</v>
      </c>
      <c r="O53" s="1">
        <v>1</v>
      </c>
      <c r="P53">
        <v>1</v>
      </c>
      <c r="Q53">
        <f ca="1">IFERROR(_xlfn.IFNA(MATCH($J53,INDIRECT("J"&amp;(1+P53)):$J$507,0)+P53,""),"")</f>
        <v>53</v>
      </c>
      <c r="R53" t="str">
        <f ca="1">IFERROR(_xlfn.IFNA(MATCH($J53,INDIRECT("J"&amp;(1+Q53)):$J$507,0)+Q53,""),"")</f>
        <v/>
      </c>
      <c r="S53" t="str">
        <f ca="1">IFERROR(_xlfn.IFNA(MATCH($J53,INDIRECT("J"&amp;(1+R53)):$J$507,0)+R53,""),"")</f>
        <v/>
      </c>
      <c r="T53" t="str">
        <f ca="1">IFERROR(_xlfn.IFNA(MATCH($J53,INDIRECT("J"&amp;(1+S53)):$J$507,0)+S53,""),"")</f>
        <v/>
      </c>
      <c r="U53">
        <f t="shared" ca="1" si="6"/>
        <v>1</v>
      </c>
      <c r="V53">
        <f t="shared" ca="1" si="7"/>
        <v>0</v>
      </c>
      <c r="W53">
        <f t="shared" ca="1" si="8"/>
        <v>0</v>
      </c>
      <c r="X53">
        <f t="shared" ca="1" si="9"/>
        <v>0</v>
      </c>
      <c r="Y53">
        <f t="shared" ca="1" si="10"/>
        <v>2</v>
      </c>
      <c r="Z53" t="str">
        <f t="shared" si="11"/>
        <v>Can</v>
      </c>
      <c r="AA53">
        <f ca="1">VLOOKUP(Y53,音调排序索引表!$A$1:$B$14,2,FALSE)</f>
        <v>1</v>
      </c>
    </row>
    <row r="54" spans="1:27" ht="18.75" customHeight="1">
      <c r="A54" s="4"/>
      <c r="B54" s="4"/>
      <c r="C54" s="2"/>
      <c r="D54" s="2"/>
      <c r="E54" s="3"/>
      <c r="F54" s="2"/>
      <c r="G54" s="2"/>
      <c r="H54" s="1" t="str">
        <f>IF(LEFT(竖总表!F54,1)="`",RIGHT(竖总表!F54,LEN(竖总表!F54)-1),竖总表!F54)</f>
        <v>chuang1</v>
      </c>
      <c r="I54" s="1" t="str">
        <f t="shared" si="0"/>
        <v>cuang1</v>
      </c>
      <c r="J54" s="1" t="str">
        <f t="shared" si="1"/>
        <v>cuang</v>
      </c>
      <c r="K54" s="1" t="str">
        <f t="shared" si="2"/>
        <v>c</v>
      </c>
      <c r="L54" s="1" t="str">
        <f t="shared" si="3"/>
        <v>uang</v>
      </c>
      <c r="M54" s="1">
        <f t="shared" si="4"/>
        <v>1</v>
      </c>
      <c r="N54" s="1">
        <f t="shared" si="5"/>
        <v>1</v>
      </c>
      <c r="O54" s="1">
        <v>1</v>
      </c>
      <c r="P54">
        <v>1</v>
      </c>
      <c r="Q54">
        <f ca="1">IFERROR(_xlfn.IFNA(MATCH($J54,INDIRECT("J"&amp;(1+P54)):$J$507,0)+P54,""),"")</f>
        <v>54</v>
      </c>
      <c r="R54" t="str">
        <f ca="1">IFERROR(_xlfn.IFNA(MATCH($J54,INDIRECT("J"&amp;(1+Q54)):$J$507,0)+Q54,""),"")</f>
        <v/>
      </c>
      <c r="S54" t="str">
        <f ca="1">IFERROR(_xlfn.IFNA(MATCH($J54,INDIRECT("J"&amp;(1+R54)):$J$507,0)+R54,""),"")</f>
        <v/>
      </c>
      <c r="T54" t="str">
        <f ca="1">IFERROR(_xlfn.IFNA(MATCH($J54,INDIRECT("J"&amp;(1+S54)):$J$507,0)+S54,""),"")</f>
        <v/>
      </c>
      <c r="U54">
        <f t="shared" ca="1" si="6"/>
        <v>1</v>
      </c>
      <c r="V54">
        <f t="shared" ca="1" si="7"/>
        <v>0</v>
      </c>
      <c r="W54">
        <f t="shared" ca="1" si="8"/>
        <v>0</v>
      </c>
      <c r="X54">
        <f t="shared" ca="1" si="9"/>
        <v>0</v>
      </c>
      <c r="Y54">
        <f t="shared" ca="1" si="10"/>
        <v>2</v>
      </c>
      <c r="Z54" t="str">
        <f t="shared" si="11"/>
        <v>Cuang</v>
      </c>
      <c r="AA54">
        <f ca="1">VLOOKUP(Y54,音调排序索引表!$A$1:$B$14,2,FALSE)</f>
        <v>1</v>
      </c>
    </row>
    <row r="55" spans="1:27" ht="18.75" customHeight="1">
      <c r="A55" s="4"/>
      <c r="B55" s="4"/>
      <c r="C55" s="2"/>
      <c r="D55" s="2"/>
      <c r="E55" s="3"/>
      <c r="F55" s="2"/>
      <c r="G55" s="2"/>
      <c r="H55" s="1" t="str">
        <f>IF(LEFT(竖总表!F55,1)="`",RIGHT(竖总表!F55,LEN(竖总表!F55)-1),竖总表!F55)</f>
        <v>cheng2</v>
      </c>
      <c r="I55" s="1" t="str">
        <f t="shared" si="0"/>
        <v>ceng2</v>
      </c>
      <c r="J55" s="1" t="str">
        <f t="shared" si="1"/>
        <v>ceng</v>
      </c>
      <c r="K55" s="1" t="str">
        <f t="shared" si="2"/>
        <v>c</v>
      </c>
      <c r="L55" s="1" t="str">
        <f t="shared" si="3"/>
        <v>eng</v>
      </c>
      <c r="M55" s="1">
        <f t="shared" si="4"/>
        <v>2</v>
      </c>
      <c r="N55" s="1">
        <f t="shared" si="5"/>
        <v>1</v>
      </c>
      <c r="O55" s="1">
        <v>1</v>
      </c>
      <c r="P55">
        <v>1</v>
      </c>
      <c r="Q55">
        <f ca="1">IFERROR(_xlfn.IFNA(MATCH($J55,INDIRECT("J"&amp;(1+P55)):$J$507,0)+P55,""),"")</f>
        <v>55</v>
      </c>
      <c r="R55" t="str">
        <f ca="1">IFERROR(_xlfn.IFNA(MATCH($J55,INDIRECT("J"&amp;(1+Q55)):$J$507,0)+Q55,""),"")</f>
        <v/>
      </c>
      <c r="S55" t="str">
        <f ca="1">IFERROR(_xlfn.IFNA(MATCH($J55,INDIRECT("J"&amp;(1+R55)):$J$507,0)+R55,""),"")</f>
        <v/>
      </c>
      <c r="T55" t="str">
        <f ca="1">IFERROR(_xlfn.IFNA(MATCH($J55,INDIRECT("J"&amp;(1+S55)):$J$507,0)+S55,""),"")</f>
        <v/>
      </c>
      <c r="U55">
        <f t="shared" ca="1" si="6"/>
        <v>2</v>
      </c>
      <c r="V55">
        <f t="shared" ca="1" si="7"/>
        <v>0</v>
      </c>
      <c r="W55">
        <f t="shared" ca="1" si="8"/>
        <v>0</v>
      </c>
      <c r="X55">
        <f t="shared" ca="1" si="9"/>
        <v>0</v>
      </c>
      <c r="Y55">
        <f t="shared" ca="1" si="10"/>
        <v>3</v>
      </c>
      <c r="Z55" t="str">
        <f t="shared" si="11"/>
        <v>Ceng</v>
      </c>
      <c r="AA55">
        <f ca="1">VLOOKUP(Y55,音调排序索引表!$A$1:$B$14,2,FALSE)</f>
        <v>2</v>
      </c>
    </row>
    <row r="56" spans="1:27" ht="18.75" customHeight="1">
      <c r="A56" s="4"/>
      <c r="B56" s="4"/>
      <c r="C56" s="2"/>
      <c r="D56" s="2"/>
      <c r="E56" s="3"/>
      <c r="F56" s="2"/>
      <c r="G56" s="2"/>
      <c r="H56" s="1" t="str">
        <f>IF(LEFT(竖总表!F56,1)="`",RIGHT(竖总表!F56,LEN(竖总表!F56)-1),竖总表!F56)</f>
        <v>chou2</v>
      </c>
      <c r="I56" s="1" t="str">
        <f t="shared" si="0"/>
        <v>cou2</v>
      </c>
      <c r="J56" s="1" t="str">
        <f t="shared" si="1"/>
        <v>cou</v>
      </c>
      <c r="K56" s="1" t="str">
        <f t="shared" si="2"/>
        <v>c</v>
      </c>
      <c r="L56" s="1" t="str">
        <f t="shared" si="3"/>
        <v>ou</v>
      </c>
      <c r="M56" s="1">
        <f t="shared" si="4"/>
        <v>2</v>
      </c>
      <c r="N56" s="1">
        <f t="shared" si="5"/>
        <v>1</v>
      </c>
      <c r="O56" s="1">
        <v>1</v>
      </c>
      <c r="P56">
        <v>1</v>
      </c>
      <c r="Q56">
        <f ca="1">IFERROR(_xlfn.IFNA(MATCH($J56,INDIRECT("J"&amp;(1+P56)):$J$507,0)+P56,""),"")</f>
        <v>56</v>
      </c>
      <c r="R56" t="str">
        <f ca="1">IFERROR(_xlfn.IFNA(MATCH($J56,INDIRECT("J"&amp;(1+Q56)):$J$507,0)+Q56,""),"")</f>
        <v/>
      </c>
      <c r="S56" t="str">
        <f ca="1">IFERROR(_xlfn.IFNA(MATCH($J56,INDIRECT("J"&amp;(1+R56)):$J$507,0)+R56,""),"")</f>
        <v/>
      </c>
      <c r="T56" t="str">
        <f ca="1">IFERROR(_xlfn.IFNA(MATCH($J56,INDIRECT("J"&amp;(1+S56)):$J$507,0)+S56,""),"")</f>
        <v/>
      </c>
      <c r="U56">
        <f t="shared" ca="1" si="6"/>
        <v>2</v>
      </c>
      <c r="V56">
        <f t="shared" ca="1" si="7"/>
        <v>0</v>
      </c>
      <c r="W56">
        <f t="shared" ca="1" si="8"/>
        <v>0</v>
      </c>
      <c r="X56">
        <f t="shared" ca="1" si="9"/>
        <v>0</v>
      </c>
      <c r="Y56">
        <f t="shared" ca="1" si="10"/>
        <v>3</v>
      </c>
      <c r="Z56" t="str">
        <f t="shared" si="11"/>
        <v>Cou</v>
      </c>
      <c r="AA56">
        <f ca="1">VLOOKUP(Y56,音调排序索引表!$A$1:$B$14,2,FALSE)</f>
        <v>2</v>
      </c>
    </row>
    <row r="57" spans="1:27" ht="18.75" customHeight="1">
      <c r="A57" s="4"/>
      <c r="B57" s="4"/>
      <c r="C57" s="2"/>
      <c r="D57" s="2"/>
      <c r="E57" s="3"/>
      <c r="F57" s="2"/>
      <c r="G57" s="2"/>
      <c r="H57" s="1" t="str">
        <f>IF(LEFT(竖总表!F57,1)="`",RIGHT(竖总表!F57,LEN(竖总表!F57)-1),竖总表!F57)</f>
        <v>cai3</v>
      </c>
      <c r="I57" s="1" t="str">
        <f t="shared" si="0"/>
        <v>cai3</v>
      </c>
      <c r="J57" s="1" t="str">
        <f t="shared" si="1"/>
        <v>cai</v>
      </c>
      <c r="K57" s="1" t="str">
        <f t="shared" si="2"/>
        <v>c</v>
      </c>
      <c r="L57" s="1" t="str">
        <f t="shared" si="3"/>
        <v>ai</v>
      </c>
      <c r="M57" s="1">
        <f t="shared" si="4"/>
        <v>3</v>
      </c>
      <c r="N57" s="1">
        <f t="shared" si="5"/>
        <v>2</v>
      </c>
      <c r="O57" s="1">
        <v>1</v>
      </c>
      <c r="P57">
        <v>1</v>
      </c>
      <c r="Q57">
        <f ca="1">IFERROR(_xlfn.IFNA(MATCH($J57,INDIRECT("J"&amp;(1+P57)):$J$507,0)+P57,""),"")</f>
        <v>52</v>
      </c>
      <c r="R57">
        <f ca="1">IFERROR(_xlfn.IFNA(MATCH($J57,INDIRECT("J"&amp;(1+Q57)):$J$507,0)+Q57,""),"")</f>
        <v>57</v>
      </c>
      <c r="S57" t="str">
        <f ca="1">IFERROR(_xlfn.IFNA(MATCH($J57,INDIRECT("J"&amp;(1+R57)):$J$507,0)+R57,""),"")</f>
        <v/>
      </c>
      <c r="T57" t="str">
        <f ca="1">IFERROR(_xlfn.IFNA(MATCH($J57,INDIRECT("J"&amp;(1+S57)):$J$507,0)+S57,""),"")</f>
        <v/>
      </c>
      <c r="U57">
        <f t="shared" ca="1" si="6"/>
        <v>2</v>
      </c>
      <c r="V57">
        <f t="shared" ca="1" si="7"/>
        <v>3</v>
      </c>
      <c r="W57">
        <f t="shared" ca="1" si="8"/>
        <v>0</v>
      </c>
      <c r="X57">
        <f t="shared" ca="1" si="9"/>
        <v>0</v>
      </c>
      <c r="Y57">
        <f t="shared" ca="1" si="10"/>
        <v>12</v>
      </c>
      <c r="Z57" t="str">
        <f t="shared" si="11"/>
        <v>Cai</v>
      </c>
      <c r="AA57">
        <f ca="1">VLOOKUP(Y57,音调排序索引表!$A$1:$B$14,2,FALSE)</f>
        <v>23</v>
      </c>
    </row>
    <row r="58" spans="1:27" ht="18.75" customHeight="1">
      <c r="A58" s="4"/>
      <c r="B58" s="4"/>
      <c r="C58" s="2"/>
      <c r="D58" s="2"/>
      <c r="E58" s="3"/>
      <c r="F58" s="2"/>
      <c r="G58" s="2"/>
      <c r="H58" s="1" t="str">
        <f>IF(LEFT(竖总表!F58,1)="`",RIGHT(竖总表!F58,LEN(竖总表!F58)-1),竖总表!F58)</f>
        <v>ci2</v>
      </c>
      <c r="I58" s="1" t="str">
        <f t="shared" si="0"/>
        <v>ci2</v>
      </c>
      <c r="J58" s="1" t="str">
        <f t="shared" si="1"/>
        <v>ci</v>
      </c>
      <c r="K58" s="1" t="str">
        <f t="shared" si="2"/>
        <v>c</v>
      </c>
      <c r="L58" s="1" t="str">
        <f t="shared" si="3"/>
        <v>i</v>
      </c>
      <c r="M58" s="1">
        <f t="shared" si="4"/>
        <v>2</v>
      </c>
      <c r="N58" s="1">
        <f t="shared" si="5"/>
        <v>2</v>
      </c>
      <c r="O58" s="1">
        <v>1</v>
      </c>
      <c r="P58">
        <v>1</v>
      </c>
      <c r="Q58">
        <f ca="1">IFERROR(_xlfn.IFNA(MATCH($J58,INDIRECT("J"&amp;(1+P58)):$J$507,0)+P58,""),"")</f>
        <v>58</v>
      </c>
      <c r="R58">
        <f ca="1">IFERROR(_xlfn.IFNA(MATCH($J58,INDIRECT("J"&amp;(1+Q58)):$J$507,0)+Q58,""),"")</f>
        <v>64</v>
      </c>
      <c r="S58" t="str">
        <f ca="1">IFERROR(_xlfn.IFNA(MATCH($J58,INDIRECT("J"&amp;(1+R58)):$J$507,0)+R58,""),"")</f>
        <v/>
      </c>
      <c r="T58" t="str">
        <f ca="1">IFERROR(_xlfn.IFNA(MATCH($J58,INDIRECT("J"&amp;(1+S58)):$J$507,0)+S58,""),"")</f>
        <v/>
      </c>
      <c r="U58">
        <f t="shared" ca="1" si="6"/>
        <v>2</v>
      </c>
      <c r="V58">
        <f t="shared" ca="1" si="7"/>
        <v>4</v>
      </c>
      <c r="W58">
        <f t="shared" ca="1" si="8"/>
        <v>0</v>
      </c>
      <c r="X58">
        <f t="shared" ca="1" si="9"/>
        <v>0</v>
      </c>
      <c r="Y58">
        <f t="shared" ca="1" si="10"/>
        <v>15</v>
      </c>
      <c r="Z58" t="str">
        <f t="shared" si="11"/>
        <v>Ci</v>
      </c>
      <c r="AA58">
        <f ca="1">VLOOKUP(Y58,音调排序索引表!$A$1:$B$14,2,FALSE)</f>
        <v>24</v>
      </c>
    </row>
    <row r="59" spans="1:27" ht="18.75" customHeight="1">
      <c r="A59" s="4"/>
      <c r="B59" s="4"/>
      <c r="C59" s="2"/>
      <c r="D59" s="2"/>
      <c r="E59" s="3"/>
      <c r="F59" s="2"/>
      <c r="G59" s="2"/>
      <c r="H59" s="1" t="str">
        <f>IF(LEFT(竖总表!F59,1)="`",RIGHT(竖总表!F59,LEN(竖总表!F59)-1),竖总表!F59)</f>
        <v>cui4</v>
      </c>
      <c r="I59" s="1" t="str">
        <f t="shared" si="0"/>
        <v>cui4</v>
      </c>
      <c r="J59" s="1" t="str">
        <f t="shared" si="1"/>
        <v>cui</v>
      </c>
      <c r="K59" s="1" t="str">
        <f t="shared" si="2"/>
        <v>c</v>
      </c>
      <c r="L59" s="1" t="str">
        <f t="shared" si="3"/>
        <v>ui</v>
      </c>
      <c r="M59" s="1">
        <f t="shared" si="4"/>
        <v>4</v>
      </c>
      <c r="N59" s="1">
        <f t="shared" si="5"/>
        <v>2</v>
      </c>
      <c r="O59" s="1">
        <v>1</v>
      </c>
      <c r="P59">
        <v>1</v>
      </c>
      <c r="Q59">
        <f ca="1">IFERROR(_xlfn.IFNA(MATCH($J59,INDIRECT("J"&amp;(1+P59)):$J$507,0)+P59,""),"")</f>
        <v>50</v>
      </c>
      <c r="R59">
        <f ca="1">IFERROR(_xlfn.IFNA(MATCH($J59,INDIRECT("J"&amp;(1+Q59)):$J$507,0)+Q59,""),"")</f>
        <v>59</v>
      </c>
      <c r="S59" t="str">
        <f ca="1">IFERROR(_xlfn.IFNA(MATCH($J59,INDIRECT("J"&amp;(1+R59)):$J$507,0)+R59,""),"")</f>
        <v/>
      </c>
      <c r="T59" t="str">
        <f ca="1">IFERROR(_xlfn.IFNA(MATCH($J59,INDIRECT("J"&amp;(1+S59)):$J$507,0)+S59,""),"")</f>
        <v/>
      </c>
      <c r="U59">
        <f t="shared" ca="1" si="6"/>
        <v>1</v>
      </c>
      <c r="V59">
        <f t="shared" ca="1" si="7"/>
        <v>4</v>
      </c>
      <c r="W59">
        <f t="shared" ca="1" si="8"/>
        <v>0</v>
      </c>
      <c r="X59">
        <f t="shared" ca="1" si="9"/>
        <v>0</v>
      </c>
      <c r="Y59">
        <f t="shared" ca="1" si="10"/>
        <v>10</v>
      </c>
      <c r="Z59" t="str">
        <f t="shared" si="11"/>
        <v>Cui</v>
      </c>
      <c r="AA59">
        <f ca="1">VLOOKUP(Y59,音调排序索引表!$A$1:$B$14,2,FALSE)</f>
        <v>14</v>
      </c>
    </row>
    <row r="60" spans="1:27" ht="18.75" customHeight="1">
      <c r="A60" s="4"/>
      <c r="B60" s="4"/>
      <c r="C60" s="2"/>
      <c r="D60" s="2"/>
      <c r="E60" s="3"/>
      <c r="F60" s="2"/>
      <c r="G60" s="2"/>
      <c r="H60" s="1" t="str">
        <f>IF(LEFT(竖总表!F60,1)="`",RIGHT(竖总表!F60,LEN(竖总表!F60)-1),竖总表!F60)</f>
        <v>chong1</v>
      </c>
      <c r="I60" s="1" t="str">
        <f t="shared" si="0"/>
        <v>cong1</v>
      </c>
      <c r="J60" s="1" t="str">
        <f t="shared" si="1"/>
        <v>cong</v>
      </c>
      <c r="K60" s="1" t="str">
        <f t="shared" si="2"/>
        <v>c</v>
      </c>
      <c r="L60" s="1" t="str">
        <f t="shared" si="3"/>
        <v>ong</v>
      </c>
      <c r="M60" s="1">
        <f t="shared" si="4"/>
        <v>1</v>
      </c>
      <c r="N60" s="1">
        <f t="shared" si="5"/>
        <v>1</v>
      </c>
      <c r="O60" s="1">
        <v>1</v>
      </c>
      <c r="P60">
        <v>1</v>
      </c>
      <c r="Q60">
        <f ca="1">IFERROR(_xlfn.IFNA(MATCH($J60,INDIRECT("J"&amp;(1+P60)):$J$507,0)+P60,""),"")</f>
        <v>60</v>
      </c>
      <c r="R60" t="str">
        <f ca="1">IFERROR(_xlfn.IFNA(MATCH($J60,INDIRECT("J"&amp;(1+Q60)):$J$507,0)+Q60,""),"")</f>
        <v/>
      </c>
      <c r="S60" t="str">
        <f ca="1">IFERROR(_xlfn.IFNA(MATCH($J60,INDIRECT("J"&amp;(1+R60)):$J$507,0)+R60,""),"")</f>
        <v/>
      </c>
      <c r="T60" t="str">
        <f ca="1">IFERROR(_xlfn.IFNA(MATCH($J60,INDIRECT("J"&amp;(1+S60)):$J$507,0)+S60,""),"")</f>
        <v/>
      </c>
      <c r="U60">
        <f t="shared" ca="1" si="6"/>
        <v>1</v>
      </c>
      <c r="V60">
        <f t="shared" ca="1" si="7"/>
        <v>0</v>
      </c>
      <c r="W60">
        <f t="shared" ca="1" si="8"/>
        <v>0</v>
      </c>
      <c r="X60">
        <f t="shared" ca="1" si="9"/>
        <v>0</v>
      </c>
      <c r="Y60">
        <f t="shared" ca="1" si="10"/>
        <v>2</v>
      </c>
      <c r="Z60" t="str">
        <f t="shared" si="11"/>
        <v>Cong</v>
      </c>
      <c r="AA60">
        <f ca="1">VLOOKUP(Y60,音调排序索引表!$A$1:$B$14,2,FALSE)</f>
        <v>1</v>
      </c>
    </row>
    <row r="61" spans="1:27" ht="18.75" customHeight="1">
      <c r="A61" s="4"/>
      <c r="B61" s="4"/>
      <c r="C61" s="2"/>
      <c r="D61" s="2"/>
      <c r="E61" s="3"/>
      <c r="F61" s="2"/>
      <c r="G61" s="2"/>
      <c r="H61" s="1" t="str">
        <f>IF(LEFT(竖总表!F61,1)="`",RIGHT(竖总表!F61,LEN(竖总表!F61)-1),竖总表!F61)</f>
        <v>chao1</v>
      </c>
      <c r="I61" s="1" t="str">
        <f t="shared" si="0"/>
        <v>cao1</v>
      </c>
      <c r="J61" s="1" t="str">
        <f t="shared" si="1"/>
        <v>cao</v>
      </c>
      <c r="K61" s="1" t="str">
        <f t="shared" si="2"/>
        <v>c</v>
      </c>
      <c r="L61" s="1" t="str">
        <f t="shared" si="3"/>
        <v>ao</v>
      </c>
      <c r="M61" s="1">
        <f t="shared" si="4"/>
        <v>1</v>
      </c>
      <c r="N61" s="1">
        <f t="shared" si="5"/>
        <v>2</v>
      </c>
      <c r="O61" s="1">
        <v>1</v>
      </c>
      <c r="P61">
        <v>1</v>
      </c>
      <c r="Q61">
        <f ca="1">IFERROR(_xlfn.IFNA(MATCH($J61,INDIRECT("J"&amp;(1+P61)):$J$507,0)+P61,""),"")</f>
        <v>61</v>
      </c>
      <c r="R61">
        <f ca="1">IFERROR(_xlfn.IFNA(MATCH($J61,INDIRECT("J"&amp;(1+Q61)):$J$507,0)+Q61,""),"")</f>
        <v>290</v>
      </c>
      <c r="S61" t="str">
        <f ca="1">IFERROR(_xlfn.IFNA(MATCH($J61,INDIRECT("J"&amp;(1+R61)):$J$507,0)+R61,""),"")</f>
        <v/>
      </c>
      <c r="T61" t="str">
        <f ca="1">IFERROR(_xlfn.IFNA(MATCH($J61,INDIRECT("J"&amp;(1+S61)):$J$507,0)+S61,""),"")</f>
        <v/>
      </c>
      <c r="U61">
        <f t="shared" ca="1" si="6"/>
        <v>1</v>
      </c>
      <c r="V61">
        <f t="shared" ca="1" si="7"/>
        <v>2</v>
      </c>
      <c r="W61">
        <f t="shared" ca="1" si="8"/>
        <v>0</v>
      </c>
      <c r="X61">
        <f t="shared" ca="1" si="9"/>
        <v>0</v>
      </c>
      <c r="Y61">
        <f t="shared" ca="1" si="10"/>
        <v>6</v>
      </c>
      <c r="Z61" t="str">
        <f t="shared" si="11"/>
        <v>Cao</v>
      </c>
      <c r="AA61">
        <f ca="1">VLOOKUP(Y61,音调排序索引表!$A$1:$B$14,2,FALSE)</f>
        <v>12</v>
      </c>
    </row>
    <row r="62" spans="1:27" ht="18.75" customHeight="1">
      <c r="A62" s="4"/>
      <c r="B62" s="4"/>
      <c r="C62" s="2"/>
      <c r="D62" s="2"/>
      <c r="E62" s="3"/>
      <c r="F62" s="2"/>
      <c r="G62" s="2"/>
      <c r="H62" s="1" t="str">
        <f>IF(LEFT(竖总表!F62,1)="`",RIGHT(竖总表!F62,LEN(竖总表!F62)-1),竖总表!F62)</f>
        <v>chuan1</v>
      </c>
      <c r="I62" s="1" t="str">
        <f t="shared" si="0"/>
        <v>cuan1</v>
      </c>
      <c r="J62" s="1" t="str">
        <f t="shared" si="1"/>
        <v>cuan</v>
      </c>
      <c r="K62" s="1" t="str">
        <f t="shared" si="2"/>
        <v>c</v>
      </c>
      <c r="L62" s="1" t="str">
        <f t="shared" si="3"/>
        <v>uan</v>
      </c>
      <c r="M62" s="1">
        <f t="shared" si="4"/>
        <v>1</v>
      </c>
      <c r="N62" s="1">
        <f t="shared" si="5"/>
        <v>1</v>
      </c>
      <c r="O62" s="1">
        <v>1</v>
      </c>
      <c r="P62">
        <v>1</v>
      </c>
      <c r="Q62">
        <f ca="1">IFERROR(_xlfn.IFNA(MATCH($J62,INDIRECT("J"&amp;(1+P62)):$J$507,0)+P62,""),"")</f>
        <v>62</v>
      </c>
      <c r="R62" t="str">
        <f ca="1">IFERROR(_xlfn.IFNA(MATCH($J62,INDIRECT("J"&amp;(1+Q62)):$J$507,0)+Q62,""),"")</f>
        <v/>
      </c>
      <c r="S62" t="str">
        <f ca="1">IFERROR(_xlfn.IFNA(MATCH($J62,INDIRECT("J"&amp;(1+R62)):$J$507,0)+R62,""),"")</f>
        <v/>
      </c>
      <c r="T62" t="str">
        <f ca="1">IFERROR(_xlfn.IFNA(MATCH($J62,INDIRECT("J"&amp;(1+S62)):$J$507,0)+S62,""),"")</f>
        <v/>
      </c>
      <c r="U62">
        <f t="shared" ca="1" si="6"/>
        <v>1</v>
      </c>
      <c r="V62">
        <f t="shared" ca="1" si="7"/>
        <v>0</v>
      </c>
      <c r="W62">
        <f t="shared" ca="1" si="8"/>
        <v>0</v>
      </c>
      <c r="X62">
        <f t="shared" ca="1" si="9"/>
        <v>0</v>
      </c>
      <c r="Y62">
        <f t="shared" ca="1" si="10"/>
        <v>2</v>
      </c>
      <c r="Z62" t="str">
        <f t="shared" si="11"/>
        <v>Cuan</v>
      </c>
      <c r="AA62">
        <f ca="1">VLOOKUP(Y62,音调排序索引表!$A$1:$B$14,2,FALSE)</f>
        <v>1</v>
      </c>
    </row>
    <row r="63" spans="1:27" ht="18.75" customHeight="1">
      <c r="A63" s="4"/>
      <c r="B63" s="4"/>
      <c r="C63" s="2"/>
      <c r="D63" s="2"/>
      <c r="E63" s="3"/>
      <c r="F63" s="2"/>
      <c r="G63" s="2"/>
      <c r="H63" s="1" t="str">
        <f>IF(LEFT(竖总表!F63,1)="`",RIGHT(竖总表!F63,LEN(竖总表!F63)-1),竖总表!F63)</f>
        <v>chu2</v>
      </c>
      <c r="I63" s="1" t="str">
        <f t="shared" si="0"/>
        <v>cu2</v>
      </c>
      <c r="J63" s="1" t="str">
        <f t="shared" si="1"/>
        <v>cu</v>
      </c>
      <c r="K63" s="1" t="str">
        <f t="shared" si="2"/>
        <v>c</v>
      </c>
      <c r="L63" s="1" t="str">
        <f t="shared" si="3"/>
        <v>u</v>
      </c>
      <c r="M63" s="1">
        <f t="shared" si="4"/>
        <v>2</v>
      </c>
      <c r="N63" s="1">
        <f t="shared" si="5"/>
        <v>1</v>
      </c>
      <c r="O63" s="1">
        <v>1</v>
      </c>
      <c r="P63">
        <v>1</v>
      </c>
      <c r="Q63">
        <f ca="1">IFERROR(_xlfn.IFNA(MATCH($J63,INDIRECT("J"&amp;(1+P63)):$J$507,0)+P63,""),"")</f>
        <v>63</v>
      </c>
      <c r="R63" t="str">
        <f ca="1">IFERROR(_xlfn.IFNA(MATCH($J63,INDIRECT("J"&amp;(1+Q63)):$J$507,0)+Q63,""),"")</f>
        <v/>
      </c>
      <c r="S63" t="str">
        <f ca="1">IFERROR(_xlfn.IFNA(MATCH($J63,INDIRECT("J"&amp;(1+R63)):$J$507,0)+R63,""),"")</f>
        <v/>
      </c>
      <c r="T63" t="str">
        <f ca="1">IFERROR(_xlfn.IFNA(MATCH($J63,INDIRECT("J"&amp;(1+S63)):$J$507,0)+S63,""),"")</f>
        <v/>
      </c>
      <c r="U63">
        <f t="shared" ca="1" si="6"/>
        <v>2</v>
      </c>
      <c r="V63">
        <f t="shared" ca="1" si="7"/>
        <v>0</v>
      </c>
      <c r="W63">
        <f t="shared" ca="1" si="8"/>
        <v>0</v>
      </c>
      <c r="X63">
        <f t="shared" ca="1" si="9"/>
        <v>0</v>
      </c>
      <c r="Y63">
        <f t="shared" ca="1" si="10"/>
        <v>3</v>
      </c>
      <c r="Z63" t="str">
        <f t="shared" si="11"/>
        <v>Cu</v>
      </c>
      <c r="AA63">
        <f ca="1">VLOOKUP(Y63,音调排序索引表!$A$1:$B$14,2,FALSE)</f>
        <v>2</v>
      </c>
    </row>
    <row r="64" spans="1:27" ht="18.75" customHeight="1">
      <c r="A64" s="4"/>
      <c r="B64" s="4"/>
      <c r="C64" s="2"/>
      <c r="D64" s="2"/>
      <c r="E64" s="3"/>
      <c r="F64" s="2"/>
      <c r="G64" s="2"/>
      <c r="H64" s="1" t="str">
        <f>IF(LEFT(竖总表!F64,1)="`",RIGHT(竖总表!F64,LEN(竖总表!F64)-1),竖总表!F64)</f>
        <v>ci4</v>
      </c>
      <c r="I64" s="1" t="str">
        <f t="shared" si="0"/>
        <v>ci4</v>
      </c>
      <c r="J64" s="1" t="str">
        <f t="shared" si="1"/>
        <v>ci</v>
      </c>
      <c r="K64" s="1" t="str">
        <f t="shared" si="2"/>
        <v>c</v>
      </c>
      <c r="L64" s="1" t="str">
        <f t="shared" si="3"/>
        <v>i</v>
      </c>
      <c r="M64" s="1">
        <f t="shared" si="4"/>
        <v>4</v>
      </c>
      <c r="N64" s="1">
        <f t="shared" si="5"/>
        <v>2</v>
      </c>
      <c r="O64" s="1">
        <v>1</v>
      </c>
      <c r="P64">
        <v>1</v>
      </c>
      <c r="Q64">
        <f ca="1">IFERROR(_xlfn.IFNA(MATCH($J64,INDIRECT("J"&amp;(1+P64)):$J$507,0)+P64,""),"")</f>
        <v>58</v>
      </c>
      <c r="R64">
        <f ca="1">IFERROR(_xlfn.IFNA(MATCH($J64,INDIRECT("J"&amp;(1+Q64)):$J$507,0)+Q64,""),"")</f>
        <v>64</v>
      </c>
      <c r="S64" t="str">
        <f ca="1">IFERROR(_xlfn.IFNA(MATCH($J64,INDIRECT("J"&amp;(1+R64)):$J$507,0)+R64,""),"")</f>
        <v/>
      </c>
      <c r="T64" t="str">
        <f ca="1">IFERROR(_xlfn.IFNA(MATCH($J64,INDIRECT("J"&amp;(1+S64)):$J$507,0)+S64,""),"")</f>
        <v/>
      </c>
      <c r="U64">
        <f t="shared" ca="1" si="6"/>
        <v>2</v>
      </c>
      <c r="V64">
        <f t="shared" ca="1" si="7"/>
        <v>4</v>
      </c>
      <c r="W64">
        <f t="shared" ca="1" si="8"/>
        <v>0</v>
      </c>
      <c r="X64">
        <f t="shared" ca="1" si="9"/>
        <v>0</v>
      </c>
      <c r="Y64">
        <f t="shared" ca="1" si="10"/>
        <v>15</v>
      </c>
      <c r="Z64" t="str">
        <f t="shared" si="11"/>
        <v>Ci</v>
      </c>
      <c r="AA64">
        <f ca="1">VLOOKUP(Y64,音调排序索引表!$A$1:$B$14,2,FALSE)</f>
        <v>24</v>
      </c>
    </row>
    <row r="65" spans="1:27" ht="18.75" customHeight="1">
      <c r="A65" s="4"/>
      <c r="B65" s="4"/>
      <c r="C65" s="2"/>
      <c r="D65" s="2"/>
      <c r="E65" s="3"/>
      <c r="F65" s="2"/>
      <c r="G65" s="2"/>
      <c r="H65" s="1" t="str">
        <f>IF(LEFT(竖总表!F65,1)="`",RIGHT(竖总表!F65,LEN(竖总表!F65)-1),竖总表!F65)</f>
        <v>chen2</v>
      </c>
      <c r="I65" s="1" t="str">
        <f t="shared" si="0"/>
        <v>cen2</v>
      </c>
      <c r="J65" s="1" t="str">
        <f t="shared" si="1"/>
        <v>cen</v>
      </c>
      <c r="K65" s="1" t="str">
        <f t="shared" si="2"/>
        <v>c</v>
      </c>
      <c r="L65" s="1" t="str">
        <f t="shared" si="3"/>
        <v>en</v>
      </c>
      <c r="M65" s="1">
        <f t="shared" si="4"/>
        <v>2</v>
      </c>
      <c r="N65" s="1">
        <f t="shared" si="5"/>
        <v>1</v>
      </c>
      <c r="O65" s="1">
        <v>1</v>
      </c>
      <c r="P65">
        <v>1</v>
      </c>
      <c r="Q65">
        <f ca="1">IFERROR(_xlfn.IFNA(MATCH($J65,INDIRECT("J"&amp;(1+P65)):$J$507,0)+P65,""),"")</f>
        <v>65</v>
      </c>
      <c r="R65" t="str">
        <f ca="1">IFERROR(_xlfn.IFNA(MATCH($J65,INDIRECT("J"&amp;(1+Q65)):$J$507,0)+Q65,""),"")</f>
        <v/>
      </c>
      <c r="S65" t="str">
        <f ca="1">IFERROR(_xlfn.IFNA(MATCH($J65,INDIRECT("J"&amp;(1+R65)):$J$507,0)+R65,""),"")</f>
        <v/>
      </c>
      <c r="T65" t="str">
        <f ca="1">IFERROR(_xlfn.IFNA(MATCH($J65,INDIRECT("J"&amp;(1+S65)):$J$507,0)+S65,""),"")</f>
        <v/>
      </c>
      <c r="U65">
        <f t="shared" ca="1" si="6"/>
        <v>2</v>
      </c>
      <c r="V65">
        <f t="shared" ca="1" si="7"/>
        <v>0</v>
      </c>
      <c r="W65">
        <f t="shared" ca="1" si="8"/>
        <v>0</v>
      </c>
      <c r="X65">
        <f t="shared" ca="1" si="9"/>
        <v>0</v>
      </c>
      <c r="Y65">
        <f t="shared" ca="1" si="10"/>
        <v>3</v>
      </c>
      <c r="Z65" t="str">
        <f t="shared" si="11"/>
        <v>Cen</v>
      </c>
      <c r="AA65">
        <f ca="1">VLOOKUP(Y65,音调排序索引表!$A$1:$B$14,2,FALSE)</f>
        <v>2</v>
      </c>
    </row>
    <row r="66" spans="1:27" ht="18.75" customHeight="1">
      <c r="A66" s="4"/>
      <c r="B66" s="4"/>
      <c r="C66" s="2"/>
      <c r="D66" s="2"/>
      <c r="E66" s="3"/>
      <c r="F66" s="2"/>
      <c r="G66" s="2"/>
      <c r="H66" s="1" t="str">
        <f>IF(LEFT(竖总表!F66,1)="`",RIGHT(竖总表!F66,LEN(竖总表!F66)-1),竖总表!F66)</f>
        <v>cang1</v>
      </c>
      <c r="I66" s="1" t="str">
        <f t="shared" ref="I66:I129" si="12">IF(MID(H66,2,1)="h",LEFT(H66,1)&amp;RIGHT(H66,LEN(H66)-2),H66)</f>
        <v>cang1</v>
      </c>
      <c r="J66" s="1" t="str">
        <f t="shared" ref="J66:J129" si="13">LEFT(I66,LEN(I66)-1)</f>
        <v>cang</v>
      </c>
      <c r="K66" s="1" t="str">
        <f t="shared" ref="K66:K129" si="14">LEFT(I66,1)</f>
        <v>c</v>
      </c>
      <c r="L66" s="1" t="str">
        <f t="shared" ref="L66:L129" si="15">IF(OR(K66="a",K66="e",K66="o"),LEFT(I66,LEN(I66)-1),MID(I66,2,LEN(I66)-2))</f>
        <v>ang</v>
      </c>
      <c r="M66" s="1">
        <f t="shared" ref="M66:M129" si="16">_xlfn.NUMBERVALUE(RIGHT(I66,1))</f>
        <v>1</v>
      </c>
      <c r="N66" s="1">
        <f t="shared" ref="N66:N129" si="17">COUNTIF(J:J,J66)</f>
        <v>1</v>
      </c>
      <c r="O66" s="1">
        <v>1</v>
      </c>
      <c r="P66">
        <v>1</v>
      </c>
      <c r="Q66">
        <f ca="1">IFERROR(_xlfn.IFNA(MATCH($J66,INDIRECT("J"&amp;(1+P66)):$J$507,0)+P66,""),"")</f>
        <v>66</v>
      </c>
      <c r="R66" t="str">
        <f ca="1">IFERROR(_xlfn.IFNA(MATCH($J66,INDIRECT("J"&amp;(1+Q66)):$J$507,0)+Q66,""),"")</f>
        <v/>
      </c>
      <c r="S66" t="str">
        <f ca="1">IFERROR(_xlfn.IFNA(MATCH($J66,INDIRECT("J"&amp;(1+R66)):$J$507,0)+R66,""),"")</f>
        <v/>
      </c>
      <c r="T66" t="str">
        <f ca="1">IFERROR(_xlfn.IFNA(MATCH($J66,INDIRECT("J"&amp;(1+S66)):$J$507,0)+S66,""),"")</f>
        <v/>
      </c>
      <c r="U66">
        <f t="shared" ref="U66:U129" ca="1" si="18">IFERROR(INDEX($M:$M,Q66),0)</f>
        <v>1</v>
      </c>
      <c r="V66">
        <f t="shared" ref="V66:V129" ca="1" si="19">IFERROR(INDEX($M:$M,R66),0)</f>
        <v>0</v>
      </c>
      <c r="W66">
        <f t="shared" ref="W66:W129" ca="1" si="20">IFERROR(INDEX($M:$M,S66),0)</f>
        <v>0</v>
      </c>
      <c r="X66">
        <f t="shared" ref="X66:X129" ca="1" si="21">IFERROR(INDEX($M:$M,T66),0)</f>
        <v>0</v>
      </c>
      <c r="Y66">
        <f t="shared" ref="Y66:Y129" ca="1" si="22">(U66+1)*(V66+1)*(W66+1)*(X66+1)</f>
        <v>2</v>
      </c>
      <c r="Z66" t="str">
        <f t="shared" ref="Z66:Z129" si="23">UPPER(K66)&amp;L66</f>
        <v>Cang</v>
      </c>
      <c r="AA66">
        <f ca="1">VLOOKUP(Y66,音调排序索引表!$A$1:$B$14,2,FALSE)</f>
        <v>1</v>
      </c>
    </row>
    <row r="67" spans="1:27" ht="18.75" customHeight="1">
      <c r="A67" s="4"/>
      <c r="B67" s="4"/>
      <c r="C67" s="2"/>
      <c r="D67" s="2"/>
      <c r="E67" s="3"/>
      <c r="F67" s="2"/>
      <c r="G67" s="2"/>
      <c r="H67" s="1" t="str">
        <f>IF(LEFT(竖总表!F67,1)="`",RIGHT(竖总表!F67,LEN(竖总表!F67)-1),竖总表!F67)</f>
        <v>chuai1</v>
      </c>
      <c r="I67" s="1" t="str">
        <f t="shared" si="12"/>
        <v>cuai1</v>
      </c>
      <c r="J67" s="1" t="str">
        <f t="shared" si="13"/>
        <v>cuai</v>
      </c>
      <c r="K67" s="1" t="str">
        <f t="shared" si="14"/>
        <v>c</v>
      </c>
      <c r="L67" s="1" t="str">
        <f t="shared" si="15"/>
        <v>uai</v>
      </c>
      <c r="M67" s="1">
        <f t="shared" si="16"/>
        <v>1</v>
      </c>
      <c r="N67" s="1">
        <f t="shared" si="17"/>
        <v>1</v>
      </c>
      <c r="O67" s="1">
        <v>1</v>
      </c>
      <c r="P67">
        <v>1</v>
      </c>
      <c r="Q67">
        <f ca="1">IFERROR(_xlfn.IFNA(MATCH($J67,INDIRECT("J"&amp;(1+P67)):$J$507,0)+P67,""),"")</f>
        <v>67</v>
      </c>
      <c r="R67" t="str">
        <f ca="1">IFERROR(_xlfn.IFNA(MATCH($J67,INDIRECT("J"&amp;(1+Q67)):$J$507,0)+Q67,""),"")</f>
        <v/>
      </c>
      <c r="S67" t="str">
        <f ca="1">IFERROR(_xlfn.IFNA(MATCH($J67,INDIRECT("J"&amp;(1+R67)):$J$507,0)+R67,""),"")</f>
        <v/>
      </c>
      <c r="T67" t="str">
        <f ca="1">IFERROR(_xlfn.IFNA(MATCH($J67,INDIRECT("J"&amp;(1+S67)):$J$507,0)+S67,""),"")</f>
        <v/>
      </c>
      <c r="U67">
        <f t="shared" ca="1" si="18"/>
        <v>1</v>
      </c>
      <c r="V67">
        <f t="shared" ca="1" si="19"/>
        <v>0</v>
      </c>
      <c r="W67">
        <f t="shared" ca="1" si="20"/>
        <v>0</v>
      </c>
      <c r="X67">
        <f t="shared" ca="1" si="21"/>
        <v>0</v>
      </c>
      <c r="Y67">
        <f t="shared" ca="1" si="22"/>
        <v>2</v>
      </c>
      <c r="Z67" t="str">
        <f t="shared" si="23"/>
        <v>Cuai</v>
      </c>
      <c r="AA67">
        <f ca="1">VLOOKUP(Y67,音调排序索引表!$A$1:$B$14,2,FALSE)</f>
        <v>1</v>
      </c>
    </row>
    <row r="68" spans="1:27" ht="18.75" customHeight="1">
      <c r="A68" s="4"/>
      <c r="B68" s="4"/>
      <c r="C68" s="2"/>
      <c r="D68" s="2"/>
      <c r="E68" s="3"/>
      <c r="F68" s="2"/>
      <c r="G68" s="2"/>
      <c r="H68" s="1" t="str">
        <f>IF(LEFT(竖总表!F68,1)="`",RIGHT(竖总表!F68,LEN(竖总表!F68)-1),竖总表!F68)</f>
        <v>dang4</v>
      </c>
      <c r="I68" s="1" t="str">
        <f t="shared" si="12"/>
        <v>dang4</v>
      </c>
      <c r="J68" s="1" t="str">
        <f t="shared" si="13"/>
        <v>dang</v>
      </c>
      <c r="K68" s="1" t="str">
        <f t="shared" si="14"/>
        <v>d</v>
      </c>
      <c r="L68" s="1" t="str">
        <f t="shared" si="15"/>
        <v>ang</v>
      </c>
      <c r="M68" s="1">
        <f t="shared" si="16"/>
        <v>4</v>
      </c>
      <c r="N68" s="1">
        <f t="shared" si="17"/>
        <v>1</v>
      </c>
      <c r="O68" s="1">
        <v>1</v>
      </c>
      <c r="P68">
        <v>1</v>
      </c>
      <c r="Q68">
        <f ca="1">IFERROR(_xlfn.IFNA(MATCH($J68,INDIRECT("J"&amp;(1+P68)):$J$507,0)+P68,""),"")</f>
        <v>68</v>
      </c>
      <c r="R68" t="str">
        <f ca="1">IFERROR(_xlfn.IFNA(MATCH($J68,INDIRECT("J"&amp;(1+Q68)):$J$507,0)+Q68,""),"")</f>
        <v/>
      </c>
      <c r="S68" t="str">
        <f ca="1">IFERROR(_xlfn.IFNA(MATCH($J68,INDIRECT("J"&amp;(1+R68)):$J$507,0)+R68,""),"")</f>
        <v/>
      </c>
      <c r="T68" t="str">
        <f ca="1">IFERROR(_xlfn.IFNA(MATCH($J68,INDIRECT("J"&amp;(1+S68)):$J$507,0)+S68,""),"")</f>
        <v/>
      </c>
      <c r="U68">
        <f t="shared" ca="1" si="18"/>
        <v>4</v>
      </c>
      <c r="V68">
        <f t="shared" ca="1" si="19"/>
        <v>0</v>
      </c>
      <c r="W68">
        <f t="shared" ca="1" si="20"/>
        <v>0</v>
      </c>
      <c r="X68">
        <f t="shared" ca="1" si="21"/>
        <v>0</v>
      </c>
      <c r="Y68">
        <f t="shared" ca="1" si="22"/>
        <v>5</v>
      </c>
      <c r="Z68" t="str">
        <f t="shared" si="23"/>
        <v>Dang</v>
      </c>
      <c r="AA68">
        <f ca="1">VLOOKUP(Y68,音调排序索引表!$A$1:$B$14,2,FALSE)</f>
        <v>4</v>
      </c>
    </row>
    <row r="69" spans="1:27" ht="18.75" customHeight="1">
      <c r="A69" s="4"/>
      <c r="B69" s="4"/>
      <c r="C69" s="2"/>
      <c r="D69" s="2"/>
      <c r="E69" s="3"/>
      <c r="F69" s="2"/>
      <c r="G69" s="2"/>
      <c r="H69" s="1" t="str">
        <f>IF(LEFT(竖总表!F69,1)="`",RIGHT(竖总表!F69,LEN(竖总表!F69)-1),竖总表!F69)</f>
        <v>diao1</v>
      </c>
      <c r="I69" s="1" t="str">
        <f t="shared" si="12"/>
        <v>diao1</v>
      </c>
      <c r="J69" s="1" t="str">
        <f t="shared" si="13"/>
        <v>diao</v>
      </c>
      <c r="K69" s="1" t="str">
        <f t="shared" si="14"/>
        <v>d</v>
      </c>
      <c r="L69" s="1" t="str">
        <f t="shared" si="15"/>
        <v>iao</v>
      </c>
      <c r="M69" s="1">
        <f t="shared" si="16"/>
        <v>1</v>
      </c>
      <c r="N69" s="1">
        <f t="shared" si="17"/>
        <v>2</v>
      </c>
      <c r="O69" s="1">
        <v>1</v>
      </c>
      <c r="P69">
        <v>1</v>
      </c>
      <c r="Q69">
        <f ca="1">IFERROR(_xlfn.IFNA(MATCH($J69,INDIRECT("J"&amp;(1+P69)):$J$507,0)+P69,""),"")</f>
        <v>69</v>
      </c>
      <c r="R69">
        <f ca="1">IFERROR(_xlfn.IFNA(MATCH($J69,INDIRECT("J"&amp;(1+Q69)):$J$507,0)+Q69,""),"")</f>
        <v>74</v>
      </c>
      <c r="S69" t="str">
        <f ca="1">IFERROR(_xlfn.IFNA(MATCH($J69,INDIRECT("J"&amp;(1+R69)):$J$507,0)+R69,""),"")</f>
        <v/>
      </c>
      <c r="T69" t="str">
        <f ca="1">IFERROR(_xlfn.IFNA(MATCH($J69,INDIRECT("J"&amp;(1+S69)):$J$507,0)+S69,""),"")</f>
        <v/>
      </c>
      <c r="U69">
        <f t="shared" ca="1" si="18"/>
        <v>1</v>
      </c>
      <c r="V69">
        <f t="shared" ca="1" si="19"/>
        <v>4</v>
      </c>
      <c r="W69">
        <f t="shared" ca="1" si="20"/>
        <v>0</v>
      </c>
      <c r="X69">
        <f t="shared" ca="1" si="21"/>
        <v>0</v>
      </c>
      <c r="Y69">
        <f t="shared" ca="1" si="22"/>
        <v>10</v>
      </c>
      <c r="Z69" t="str">
        <f t="shared" si="23"/>
        <v>Diao</v>
      </c>
      <c r="AA69">
        <f ca="1">VLOOKUP(Y69,音调排序索引表!$A$1:$B$14,2,FALSE)</f>
        <v>14</v>
      </c>
    </row>
    <row r="70" spans="1:27" ht="18.75" customHeight="1">
      <c r="A70" s="4"/>
      <c r="B70" s="4"/>
      <c r="C70" s="2"/>
      <c r="D70" s="2"/>
      <c r="E70" s="3"/>
      <c r="F70" s="2"/>
      <c r="G70" s="2"/>
      <c r="H70" s="1" t="str">
        <f>IF(LEFT(竖总表!F70,1)="`",RIGHT(竖总表!F70,LEN(竖总表!F70)-1),竖总表!F70)</f>
        <v>dan1</v>
      </c>
      <c r="I70" s="1" t="str">
        <f t="shared" si="12"/>
        <v>dan1</v>
      </c>
      <c r="J70" s="1" t="str">
        <f t="shared" si="13"/>
        <v>dan</v>
      </c>
      <c r="K70" s="1" t="str">
        <f t="shared" si="14"/>
        <v>d</v>
      </c>
      <c r="L70" s="1" t="str">
        <f t="shared" si="15"/>
        <v>an</v>
      </c>
      <c r="M70" s="1">
        <f t="shared" si="16"/>
        <v>1</v>
      </c>
      <c r="N70" s="1">
        <f t="shared" si="17"/>
        <v>2</v>
      </c>
      <c r="O70" s="1">
        <v>1</v>
      </c>
      <c r="P70">
        <v>1</v>
      </c>
      <c r="Q70">
        <f ca="1">IFERROR(_xlfn.IFNA(MATCH($J70,INDIRECT("J"&amp;(1+P70)):$J$507,0)+P70,""),"")</f>
        <v>70</v>
      </c>
      <c r="R70">
        <f ca="1">IFERROR(_xlfn.IFNA(MATCH($J70,INDIRECT("J"&amp;(1+Q70)):$J$507,0)+Q70,""),"")</f>
        <v>73</v>
      </c>
      <c r="S70" t="str">
        <f ca="1">IFERROR(_xlfn.IFNA(MATCH($J70,INDIRECT("J"&amp;(1+R70)):$J$507,0)+R70,""),"")</f>
        <v/>
      </c>
      <c r="T70" t="str">
        <f ca="1">IFERROR(_xlfn.IFNA(MATCH($J70,INDIRECT("J"&amp;(1+S70)):$J$507,0)+S70,""),"")</f>
        <v/>
      </c>
      <c r="U70">
        <f t="shared" ca="1" si="18"/>
        <v>1</v>
      </c>
      <c r="V70">
        <f t="shared" ca="1" si="19"/>
        <v>4</v>
      </c>
      <c r="W70">
        <f t="shared" ca="1" si="20"/>
        <v>0</v>
      </c>
      <c r="X70">
        <f t="shared" ca="1" si="21"/>
        <v>0</v>
      </c>
      <c r="Y70">
        <f t="shared" ca="1" si="22"/>
        <v>10</v>
      </c>
      <c r="Z70" t="str">
        <f t="shared" si="23"/>
        <v>Dan</v>
      </c>
      <c r="AA70">
        <f ca="1">VLOOKUP(Y70,音调排序索引表!$A$1:$B$14,2,FALSE)</f>
        <v>14</v>
      </c>
    </row>
    <row r="71" spans="1:27" ht="18.75" customHeight="1">
      <c r="A71" s="4"/>
      <c r="B71" s="4"/>
      <c r="C71" s="2"/>
      <c r="D71" s="2"/>
      <c r="E71" s="3"/>
      <c r="F71" s="2"/>
      <c r="G71" s="2"/>
      <c r="H71" s="1" t="str">
        <f>IF(LEFT(竖总表!F71,1)="`",RIGHT(竖总表!F71,LEN(竖总表!F71)-1),竖总表!F71)</f>
        <v>die2</v>
      </c>
      <c r="I71" s="1" t="str">
        <f t="shared" si="12"/>
        <v>die2</v>
      </c>
      <c r="J71" s="1" t="str">
        <f t="shared" si="13"/>
        <v>die</v>
      </c>
      <c r="K71" s="1" t="str">
        <f t="shared" si="14"/>
        <v>d</v>
      </c>
      <c r="L71" s="1" t="str">
        <f t="shared" si="15"/>
        <v>ie</v>
      </c>
      <c r="M71" s="1">
        <f t="shared" si="16"/>
        <v>2</v>
      </c>
      <c r="N71" s="1">
        <f t="shared" si="17"/>
        <v>1</v>
      </c>
      <c r="O71" s="1">
        <v>1</v>
      </c>
      <c r="P71">
        <v>1</v>
      </c>
      <c r="Q71">
        <f ca="1">IFERROR(_xlfn.IFNA(MATCH($J71,INDIRECT("J"&amp;(1+P71)):$J$507,0)+P71,""),"")</f>
        <v>71</v>
      </c>
      <c r="R71" t="str">
        <f ca="1">IFERROR(_xlfn.IFNA(MATCH($J71,INDIRECT("J"&amp;(1+Q71)):$J$507,0)+Q71,""),"")</f>
        <v/>
      </c>
      <c r="S71" t="str">
        <f ca="1">IFERROR(_xlfn.IFNA(MATCH($J71,INDIRECT("J"&amp;(1+R71)):$J$507,0)+R71,""),"")</f>
        <v/>
      </c>
      <c r="T71" t="str">
        <f ca="1">IFERROR(_xlfn.IFNA(MATCH($J71,INDIRECT("J"&amp;(1+S71)):$J$507,0)+S71,""),"")</f>
        <v/>
      </c>
      <c r="U71">
        <f t="shared" ca="1" si="18"/>
        <v>2</v>
      </c>
      <c r="V71">
        <f t="shared" ca="1" si="19"/>
        <v>0</v>
      </c>
      <c r="W71">
        <f t="shared" ca="1" si="20"/>
        <v>0</v>
      </c>
      <c r="X71">
        <f t="shared" ca="1" si="21"/>
        <v>0</v>
      </c>
      <c r="Y71">
        <f t="shared" ca="1" si="22"/>
        <v>3</v>
      </c>
      <c r="Z71" t="str">
        <f t="shared" si="23"/>
        <v>Die</v>
      </c>
      <c r="AA71">
        <f ca="1">VLOOKUP(Y71,音调排序索引表!$A$1:$B$14,2,FALSE)</f>
        <v>2</v>
      </c>
    </row>
    <row r="72" spans="1:27" ht="18.75" customHeight="1">
      <c r="A72" s="4"/>
      <c r="B72" s="4"/>
      <c r="C72" s="2"/>
      <c r="D72" s="2"/>
      <c r="E72" s="3"/>
      <c r="F72" s="2"/>
      <c r="G72" s="2"/>
      <c r="H72" s="1" t="str">
        <f>IF(LEFT(竖总表!F72,1)="`",RIGHT(竖总表!F72,LEN(竖总表!F72)-1),竖总表!F72)</f>
        <v>dong1</v>
      </c>
      <c r="I72" s="1" t="str">
        <f t="shared" si="12"/>
        <v>dong1</v>
      </c>
      <c r="J72" s="1" t="str">
        <f t="shared" si="13"/>
        <v>dong</v>
      </c>
      <c r="K72" s="1" t="str">
        <f t="shared" si="14"/>
        <v>d</v>
      </c>
      <c r="L72" s="1" t="str">
        <f t="shared" si="15"/>
        <v>ong</v>
      </c>
      <c r="M72" s="1">
        <f t="shared" si="16"/>
        <v>1</v>
      </c>
      <c r="N72" s="1">
        <f t="shared" si="17"/>
        <v>2</v>
      </c>
      <c r="O72" s="1">
        <v>1</v>
      </c>
      <c r="P72">
        <v>1</v>
      </c>
      <c r="Q72">
        <f ca="1">IFERROR(_xlfn.IFNA(MATCH($J72,INDIRECT("J"&amp;(1+P72)):$J$507,0)+P72,""),"")</f>
        <v>72</v>
      </c>
      <c r="R72">
        <f ca="1">IFERROR(_xlfn.IFNA(MATCH($J72,INDIRECT("J"&amp;(1+Q72)):$J$507,0)+Q72,""),"")</f>
        <v>86</v>
      </c>
      <c r="S72" t="str">
        <f ca="1">IFERROR(_xlfn.IFNA(MATCH($J72,INDIRECT("J"&amp;(1+R72)):$J$507,0)+R72,""),"")</f>
        <v/>
      </c>
      <c r="T72" t="str">
        <f ca="1">IFERROR(_xlfn.IFNA(MATCH($J72,INDIRECT("J"&amp;(1+S72)):$J$507,0)+S72,""),"")</f>
        <v/>
      </c>
      <c r="U72">
        <f t="shared" ca="1" si="18"/>
        <v>1</v>
      </c>
      <c r="V72">
        <f t="shared" ca="1" si="19"/>
        <v>4</v>
      </c>
      <c r="W72">
        <f t="shared" ca="1" si="20"/>
        <v>0</v>
      </c>
      <c r="X72">
        <f t="shared" ca="1" si="21"/>
        <v>0</v>
      </c>
      <c r="Y72">
        <f t="shared" ca="1" si="22"/>
        <v>10</v>
      </c>
      <c r="Z72" t="str">
        <f t="shared" si="23"/>
        <v>Dong</v>
      </c>
      <c r="AA72">
        <f ca="1">VLOOKUP(Y72,音调排序索引表!$A$1:$B$14,2,FALSE)</f>
        <v>14</v>
      </c>
    </row>
    <row r="73" spans="1:27" ht="18.75" customHeight="1">
      <c r="A73" s="4"/>
      <c r="B73" s="4"/>
      <c r="C73" s="2"/>
      <c r="D73" s="2"/>
      <c r="E73" s="5"/>
      <c r="F73" s="2"/>
      <c r="G73" s="2"/>
      <c r="H73" s="1" t="str">
        <f>IF(LEFT(竖总表!F73,1)="`",RIGHT(竖总表!F73,LEN(竖总表!F73)-1),竖总表!F73)</f>
        <v>dan4</v>
      </c>
      <c r="I73" s="1" t="str">
        <f t="shared" si="12"/>
        <v>dan4</v>
      </c>
      <c r="J73" s="1" t="str">
        <f t="shared" si="13"/>
        <v>dan</v>
      </c>
      <c r="K73" s="1" t="str">
        <f t="shared" si="14"/>
        <v>d</v>
      </c>
      <c r="L73" s="1" t="str">
        <f t="shared" si="15"/>
        <v>an</v>
      </c>
      <c r="M73" s="1">
        <f t="shared" si="16"/>
        <v>4</v>
      </c>
      <c r="N73" s="1">
        <f t="shared" si="17"/>
        <v>2</v>
      </c>
      <c r="O73" s="1">
        <v>1</v>
      </c>
      <c r="P73">
        <v>1</v>
      </c>
      <c r="Q73">
        <f ca="1">IFERROR(_xlfn.IFNA(MATCH($J73,INDIRECT("J"&amp;(1+P73)):$J$507,0)+P73,""),"")</f>
        <v>70</v>
      </c>
      <c r="R73">
        <f ca="1">IFERROR(_xlfn.IFNA(MATCH($J73,INDIRECT("J"&amp;(1+Q73)):$J$507,0)+Q73,""),"")</f>
        <v>73</v>
      </c>
      <c r="S73" t="str">
        <f ca="1">IFERROR(_xlfn.IFNA(MATCH($J73,INDIRECT("J"&amp;(1+R73)):$J$507,0)+R73,""),"")</f>
        <v/>
      </c>
      <c r="T73" t="str">
        <f ca="1">IFERROR(_xlfn.IFNA(MATCH($J73,INDIRECT("J"&amp;(1+S73)):$J$507,0)+S73,""),"")</f>
        <v/>
      </c>
      <c r="U73">
        <f t="shared" ca="1" si="18"/>
        <v>1</v>
      </c>
      <c r="V73">
        <f t="shared" ca="1" si="19"/>
        <v>4</v>
      </c>
      <c r="W73">
        <f t="shared" ca="1" si="20"/>
        <v>0</v>
      </c>
      <c r="X73">
        <f t="shared" ca="1" si="21"/>
        <v>0</v>
      </c>
      <c r="Y73">
        <f t="shared" ca="1" si="22"/>
        <v>10</v>
      </c>
      <c r="Z73" t="str">
        <f t="shared" si="23"/>
        <v>Dan</v>
      </c>
      <c r="AA73">
        <f ca="1">VLOOKUP(Y73,音调排序索引表!$A$1:$B$14,2,FALSE)</f>
        <v>14</v>
      </c>
    </row>
    <row r="74" spans="1:27" ht="18.75" customHeight="1">
      <c r="A74" s="4"/>
      <c r="B74" s="4"/>
      <c r="C74" s="2"/>
      <c r="D74" s="2"/>
      <c r="E74" s="3"/>
      <c r="F74" s="2"/>
      <c r="G74" s="2"/>
      <c r="H74" s="1" t="str">
        <f>IF(LEFT(竖总表!F74,1)="`",RIGHT(竖总表!F74,LEN(竖总表!F74)-1),竖总表!F74)</f>
        <v>diao4</v>
      </c>
      <c r="I74" s="1" t="str">
        <f t="shared" si="12"/>
        <v>diao4</v>
      </c>
      <c r="J74" s="1" t="str">
        <f t="shared" si="13"/>
        <v>diao</v>
      </c>
      <c r="K74" s="1" t="str">
        <f t="shared" si="14"/>
        <v>d</v>
      </c>
      <c r="L74" s="1" t="str">
        <f t="shared" si="15"/>
        <v>iao</v>
      </c>
      <c r="M74" s="1">
        <f t="shared" si="16"/>
        <v>4</v>
      </c>
      <c r="N74" s="1">
        <f t="shared" si="17"/>
        <v>2</v>
      </c>
      <c r="O74" s="1">
        <v>1</v>
      </c>
      <c r="P74">
        <v>1</v>
      </c>
      <c r="Q74">
        <f ca="1">IFERROR(_xlfn.IFNA(MATCH($J74,INDIRECT("J"&amp;(1+P74)):$J$507,0)+P74,""),"")</f>
        <v>69</v>
      </c>
      <c r="R74">
        <f ca="1">IFERROR(_xlfn.IFNA(MATCH($J74,INDIRECT("J"&amp;(1+Q74)):$J$507,0)+Q74,""),"")</f>
        <v>74</v>
      </c>
      <c r="S74" t="str">
        <f ca="1">IFERROR(_xlfn.IFNA(MATCH($J74,INDIRECT("J"&amp;(1+R74)):$J$507,0)+R74,""),"")</f>
        <v/>
      </c>
      <c r="T74" t="str">
        <f ca="1">IFERROR(_xlfn.IFNA(MATCH($J74,INDIRECT("J"&amp;(1+S74)):$J$507,0)+S74,""),"")</f>
        <v/>
      </c>
      <c r="U74">
        <f t="shared" ca="1" si="18"/>
        <v>1</v>
      </c>
      <c r="V74">
        <f t="shared" ca="1" si="19"/>
        <v>4</v>
      </c>
      <c r="W74">
        <f t="shared" ca="1" si="20"/>
        <v>0</v>
      </c>
      <c r="X74">
        <f t="shared" ca="1" si="21"/>
        <v>0</v>
      </c>
      <c r="Y74">
        <f t="shared" ca="1" si="22"/>
        <v>10</v>
      </c>
      <c r="Z74" t="str">
        <f t="shared" si="23"/>
        <v>Diao</v>
      </c>
      <c r="AA74">
        <f ca="1">VLOOKUP(Y74,音调排序索引表!$A$1:$B$14,2,FALSE)</f>
        <v>14</v>
      </c>
    </row>
    <row r="75" spans="1:27" ht="18.75" customHeight="1">
      <c r="A75" s="4"/>
      <c r="B75" s="4"/>
      <c r="C75" s="2"/>
      <c r="D75" s="2"/>
      <c r="E75" s="3"/>
      <c r="F75" s="2"/>
      <c r="G75" s="2"/>
      <c r="H75" s="1" t="str">
        <f>IF(LEFT(竖总表!F75,1)="`",RIGHT(竖总表!F75,LEN(竖总表!F75)-1),竖总表!F75)</f>
        <v>du2</v>
      </c>
      <c r="I75" s="1" t="str">
        <f t="shared" si="12"/>
        <v>du2</v>
      </c>
      <c r="J75" s="1" t="str">
        <f t="shared" si="13"/>
        <v>du</v>
      </c>
      <c r="K75" s="1" t="str">
        <f t="shared" si="14"/>
        <v>d</v>
      </c>
      <c r="L75" s="1" t="str">
        <f t="shared" si="15"/>
        <v>u</v>
      </c>
      <c r="M75" s="1">
        <f t="shared" si="16"/>
        <v>2</v>
      </c>
      <c r="N75" s="1">
        <f t="shared" si="17"/>
        <v>2</v>
      </c>
      <c r="O75" s="1">
        <v>1</v>
      </c>
      <c r="P75">
        <v>1</v>
      </c>
      <c r="Q75">
        <f ca="1">IFERROR(_xlfn.IFNA(MATCH($J75,INDIRECT("J"&amp;(1+P75)):$J$507,0)+P75,""),"")</f>
        <v>75</v>
      </c>
      <c r="R75">
        <f ca="1">IFERROR(_xlfn.IFNA(MATCH($J75,INDIRECT("J"&amp;(1+Q75)):$J$507,0)+Q75,""),"")</f>
        <v>88</v>
      </c>
      <c r="S75" t="str">
        <f ca="1">IFERROR(_xlfn.IFNA(MATCH($J75,INDIRECT("J"&amp;(1+R75)):$J$507,0)+R75,""),"")</f>
        <v/>
      </c>
      <c r="T75" t="str">
        <f ca="1">IFERROR(_xlfn.IFNA(MATCH($J75,INDIRECT("J"&amp;(1+S75)):$J$507,0)+S75,""),"")</f>
        <v/>
      </c>
      <c r="U75">
        <f t="shared" ca="1" si="18"/>
        <v>2</v>
      </c>
      <c r="V75">
        <f t="shared" ca="1" si="19"/>
        <v>4</v>
      </c>
      <c r="W75">
        <f t="shared" ca="1" si="20"/>
        <v>0</v>
      </c>
      <c r="X75">
        <f t="shared" ca="1" si="21"/>
        <v>0</v>
      </c>
      <c r="Y75">
        <f t="shared" ca="1" si="22"/>
        <v>15</v>
      </c>
      <c r="Z75" t="str">
        <f t="shared" si="23"/>
        <v>Du</v>
      </c>
      <c r="AA75">
        <f ca="1">VLOOKUP(Y75,音调排序索引表!$A$1:$B$14,2,FALSE)</f>
        <v>24</v>
      </c>
    </row>
    <row r="76" spans="1:27" ht="18.75" customHeight="1">
      <c r="A76" s="4"/>
      <c r="B76" s="4"/>
      <c r="C76" s="2"/>
      <c r="D76" s="2"/>
      <c r="E76" s="3"/>
      <c r="F76" s="2"/>
      <c r="G76" s="2"/>
      <c r="H76" s="1" t="str">
        <f>IF(LEFT(竖总表!F76,1)="`",RIGHT(竖总表!F76,LEN(竖总表!F76)-1),竖总表!F76)</f>
        <v>duan3</v>
      </c>
      <c r="I76" s="1" t="str">
        <f t="shared" si="12"/>
        <v>duan3</v>
      </c>
      <c r="J76" s="1" t="str">
        <f t="shared" si="13"/>
        <v>duan</v>
      </c>
      <c r="K76" s="1" t="str">
        <f t="shared" si="14"/>
        <v>d</v>
      </c>
      <c r="L76" s="1" t="str">
        <f t="shared" si="15"/>
        <v>uan</v>
      </c>
      <c r="M76" s="1">
        <f t="shared" si="16"/>
        <v>3</v>
      </c>
      <c r="N76" s="1">
        <f t="shared" si="17"/>
        <v>1</v>
      </c>
      <c r="O76" s="1">
        <v>1</v>
      </c>
      <c r="P76">
        <v>1</v>
      </c>
      <c r="Q76">
        <f ca="1">IFERROR(_xlfn.IFNA(MATCH($J76,INDIRECT("J"&amp;(1+P76)):$J$507,0)+P76,""),"")</f>
        <v>76</v>
      </c>
      <c r="R76" t="str">
        <f ca="1">IFERROR(_xlfn.IFNA(MATCH($J76,INDIRECT("J"&amp;(1+Q76)):$J$507,0)+Q76,""),"")</f>
        <v/>
      </c>
      <c r="S76" t="str">
        <f ca="1">IFERROR(_xlfn.IFNA(MATCH($J76,INDIRECT("J"&amp;(1+R76)):$J$507,0)+R76,""),"")</f>
        <v/>
      </c>
      <c r="T76" t="str">
        <f ca="1">IFERROR(_xlfn.IFNA(MATCH($J76,INDIRECT("J"&amp;(1+S76)):$J$507,0)+S76,""),"")</f>
        <v/>
      </c>
      <c r="U76">
        <f t="shared" ca="1" si="18"/>
        <v>3</v>
      </c>
      <c r="V76">
        <f t="shared" ca="1" si="19"/>
        <v>0</v>
      </c>
      <c r="W76">
        <f t="shared" ca="1" si="20"/>
        <v>0</v>
      </c>
      <c r="X76">
        <f t="shared" ca="1" si="21"/>
        <v>0</v>
      </c>
      <c r="Y76">
        <f t="shared" ca="1" si="22"/>
        <v>4</v>
      </c>
      <c r="Z76" t="str">
        <f t="shared" si="23"/>
        <v>Duan</v>
      </c>
      <c r="AA76">
        <f ca="1">VLOOKUP(Y76,音调排序索引表!$A$1:$B$14,2,FALSE)</f>
        <v>3</v>
      </c>
    </row>
    <row r="77" spans="1:27" ht="18.75" customHeight="1">
      <c r="A77" s="4"/>
      <c r="B77" s="4"/>
      <c r="C77" s="2"/>
      <c r="D77" s="2"/>
      <c r="E77" s="3"/>
      <c r="F77" s="2"/>
      <c r="G77" s="2"/>
      <c r="H77" s="1" t="str">
        <f>IF(LEFT(竖总表!F77,1)="`",RIGHT(竖总表!F77,LEN(竖总表!F77)-1),竖总表!F77)</f>
        <v>deng1</v>
      </c>
      <c r="I77" s="1" t="str">
        <f t="shared" si="12"/>
        <v>deng1</v>
      </c>
      <c r="J77" s="1" t="str">
        <f t="shared" si="13"/>
        <v>deng</v>
      </c>
      <c r="K77" s="1" t="str">
        <f t="shared" si="14"/>
        <v>d</v>
      </c>
      <c r="L77" s="1" t="str">
        <f t="shared" si="15"/>
        <v>eng</v>
      </c>
      <c r="M77" s="1">
        <f t="shared" si="16"/>
        <v>1</v>
      </c>
      <c r="N77" s="1">
        <f t="shared" si="17"/>
        <v>1</v>
      </c>
      <c r="O77" s="1">
        <v>1</v>
      </c>
      <c r="P77">
        <v>1</v>
      </c>
      <c r="Q77">
        <f ca="1">IFERROR(_xlfn.IFNA(MATCH($J77,INDIRECT("J"&amp;(1+P77)):$J$507,0)+P77,""),"")</f>
        <v>77</v>
      </c>
      <c r="R77" t="str">
        <f ca="1">IFERROR(_xlfn.IFNA(MATCH($J77,INDIRECT("J"&amp;(1+Q77)):$J$507,0)+Q77,""),"")</f>
        <v/>
      </c>
      <c r="S77" t="str">
        <f ca="1">IFERROR(_xlfn.IFNA(MATCH($J77,INDIRECT("J"&amp;(1+R77)):$J$507,0)+R77,""),"")</f>
        <v/>
      </c>
      <c r="T77" t="str">
        <f ca="1">IFERROR(_xlfn.IFNA(MATCH($J77,INDIRECT("J"&amp;(1+S77)):$J$507,0)+S77,""),"")</f>
        <v/>
      </c>
      <c r="U77">
        <f t="shared" ca="1" si="18"/>
        <v>1</v>
      </c>
      <c r="V77">
        <f t="shared" ca="1" si="19"/>
        <v>0</v>
      </c>
      <c r="W77">
        <f t="shared" ca="1" si="20"/>
        <v>0</v>
      </c>
      <c r="X77">
        <f t="shared" ca="1" si="21"/>
        <v>0</v>
      </c>
      <c r="Y77">
        <f t="shared" ca="1" si="22"/>
        <v>2</v>
      </c>
      <c r="Z77" t="str">
        <f t="shared" si="23"/>
        <v>Deng</v>
      </c>
      <c r="AA77">
        <f ca="1">VLOOKUP(Y77,音调排序索引表!$A$1:$B$14,2,FALSE)</f>
        <v>1</v>
      </c>
    </row>
    <row r="78" spans="1:27" ht="18.75" customHeight="1">
      <c r="A78" s="4"/>
      <c r="B78" s="4"/>
      <c r="C78" s="2"/>
      <c r="D78" s="2"/>
      <c r="E78" s="3"/>
      <c r="F78" s="2"/>
      <c r="G78" s="2"/>
      <c r="H78" s="1" t="str">
        <f>IF(LEFT(竖总表!F78,1)="`",RIGHT(竖总表!F78,LEN(竖总表!F78)-1),竖总表!F78)</f>
        <v>dao4</v>
      </c>
      <c r="I78" s="1" t="str">
        <f t="shared" si="12"/>
        <v>dao4</v>
      </c>
      <c r="J78" s="1" t="str">
        <f t="shared" si="13"/>
        <v>dao</v>
      </c>
      <c r="K78" s="1" t="str">
        <f t="shared" si="14"/>
        <v>d</v>
      </c>
      <c r="L78" s="1" t="str">
        <f t="shared" si="15"/>
        <v>ao</v>
      </c>
      <c r="M78" s="1">
        <f t="shared" si="16"/>
        <v>4</v>
      </c>
      <c r="N78" s="1">
        <f t="shared" si="17"/>
        <v>2</v>
      </c>
      <c r="O78" s="1">
        <v>1</v>
      </c>
      <c r="P78">
        <v>1</v>
      </c>
      <c r="Q78">
        <f ca="1">IFERROR(_xlfn.IFNA(MATCH($J78,INDIRECT("J"&amp;(1+P78)):$J$507,0)+P78,""),"")</f>
        <v>78</v>
      </c>
      <c r="R78">
        <f ca="1">IFERROR(_xlfn.IFNA(MATCH($J78,INDIRECT("J"&amp;(1+Q78)):$J$507,0)+Q78,""),"")</f>
        <v>82</v>
      </c>
      <c r="S78" t="str">
        <f ca="1">IFERROR(_xlfn.IFNA(MATCH($J78,INDIRECT("J"&amp;(1+R78)):$J$507,0)+R78,""),"")</f>
        <v/>
      </c>
      <c r="T78" t="str">
        <f ca="1">IFERROR(_xlfn.IFNA(MATCH($J78,INDIRECT("J"&amp;(1+S78)):$J$507,0)+S78,""),"")</f>
        <v/>
      </c>
      <c r="U78">
        <f t="shared" ca="1" si="18"/>
        <v>4</v>
      </c>
      <c r="V78">
        <f t="shared" ca="1" si="19"/>
        <v>1</v>
      </c>
      <c r="W78">
        <f t="shared" ca="1" si="20"/>
        <v>0</v>
      </c>
      <c r="X78">
        <f t="shared" ca="1" si="21"/>
        <v>0</v>
      </c>
      <c r="Y78">
        <f t="shared" ca="1" si="22"/>
        <v>10</v>
      </c>
      <c r="Z78" t="str">
        <f t="shared" si="23"/>
        <v>Dao</v>
      </c>
      <c r="AA78">
        <f ca="1">VLOOKUP(Y78,音调排序索引表!$A$1:$B$14,2,FALSE)</f>
        <v>14</v>
      </c>
    </row>
    <row r="79" spans="1:27" ht="18.75" customHeight="1">
      <c r="A79" s="4"/>
      <c r="B79" s="4"/>
      <c r="C79" s="2"/>
      <c r="D79" s="2"/>
      <c r="E79" s="3"/>
      <c r="F79" s="2"/>
      <c r="G79" s="2"/>
      <c r="H79" s="1" t="str">
        <f>IF(LEFT(竖总表!F79,1)="`",RIGHT(竖总表!F79,LEN(竖总表!F79)-1),竖总表!F79)</f>
        <v>dou4</v>
      </c>
      <c r="I79" s="1" t="str">
        <f t="shared" si="12"/>
        <v>dou4</v>
      </c>
      <c r="J79" s="1" t="str">
        <f t="shared" si="13"/>
        <v>dou</v>
      </c>
      <c r="K79" s="1" t="str">
        <f t="shared" si="14"/>
        <v>d</v>
      </c>
      <c r="L79" s="1" t="str">
        <f t="shared" si="15"/>
        <v>ou</v>
      </c>
      <c r="M79" s="1">
        <f t="shared" si="16"/>
        <v>4</v>
      </c>
      <c r="N79" s="1">
        <f t="shared" si="17"/>
        <v>2</v>
      </c>
      <c r="O79" s="1">
        <v>1</v>
      </c>
      <c r="P79">
        <v>1</v>
      </c>
      <c r="Q79">
        <f ca="1">IFERROR(_xlfn.IFNA(MATCH($J79,INDIRECT("J"&amp;(1+P79)):$J$507,0)+P79,""),"")</f>
        <v>79</v>
      </c>
      <c r="R79">
        <f ca="1">IFERROR(_xlfn.IFNA(MATCH($J79,INDIRECT("J"&amp;(1+Q79)):$J$507,0)+Q79,""),"")</f>
        <v>80</v>
      </c>
      <c r="S79" t="str">
        <f ca="1">IFERROR(_xlfn.IFNA(MATCH($J79,INDIRECT("J"&amp;(1+R79)):$J$507,0)+R79,""),"")</f>
        <v/>
      </c>
      <c r="T79" t="str">
        <f ca="1">IFERROR(_xlfn.IFNA(MATCH($J79,INDIRECT("J"&amp;(1+S79)):$J$507,0)+S79,""),"")</f>
        <v/>
      </c>
      <c r="U79">
        <f t="shared" ca="1" si="18"/>
        <v>4</v>
      </c>
      <c r="V79">
        <f t="shared" ca="1" si="19"/>
        <v>1</v>
      </c>
      <c r="W79">
        <f t="shared" ca="1" si="20"/>
        <v>0</v>
      </c>
      <c r="X79">
        <f t="shared" ca="1" si="21"/>
        <v>0</v>
      </c>
      <c r="Y79">
        <f t="shared" ca="1" si="22"/>
        <v>10</v>
      </c>
      <c r="Z79" t="str">
        <f t="shared" si="23"/>
        <v>Dou</v>
      </c>
      <c r="AA79">
        <f ca="1">VLOOKUP(Y79,音调排序索引表!$A$1:$B$14,2,FALSE)</f>
        <v>14</v>
      </c>
    </row>
    <row r="80" spans="1:27" ht="18.75" customHeight="1">
      <c r="A80" s="4"/>
      <c r="B80" s="4"/>
      <c r="C80" s="2"/>
      <c r="D80" s="2"/>
      <c r="E80" s="3"/>
      <c r="F80" s="2"/>
      <c r="G80" s="2"/>
      <c r="H80" s="1" t="str">
        <f>IF(LEFT(竖总表!F80,1)="`",RIGHT(竖总表!F80,LEN(竖总表!F80)-1),竖总表!F80)</f>
        <v>dou1</v>
      </c>
      <c r="I80" s="1" t="str">
        <f t="shared" si="12"/>
        <v>dou1</v>
      </c>
      <c r="J80" s="1" t="str">
        <f t="shared" si="13"/>
        <v>dou</v>
      </c>
      <c r="K80" s="1" t="str">
        <f t="shared" si="14"/>
        <v>d</v>
      </c>
      <c r="L80" s="1" t="str">
        <f t="shared" si="15"/>
        <v>ou</v>
      </c>
      <c r="M80" s="1">
        <f t="shared" si="16"/>
        <v>1</v>
      </c>
      <c r="N80" s="1">
        <f t="shared" si="17"/>
        <v>2</v>
      </c>
      <c r="O80" s="1">
        <v>1</v>
      </c>
      <c r="P80">
        <v>1</v>
      </c>
      <c r="Q80">
        <f ca="1">IFERROR(_xlfn.IFNA(MATCH($J80,INDIRECT("J"&amp;(1+P80)):$J$507,0)+P80,""),"")</f>
        <v>79</v>
      </c>
      <c r="R80">
        <f ca="1">IFERROR(_xlfn.IFNA(MATCH($J80,INDIRECT("J"&amp;(1+Q80)):$J$507,0)+Q80,""),"")</f>
        <v>80</v>
      </c>
      <c r="S80" t="str">
        <f ca="1">IFERROR(_xlfn.IFNA(MATCH($J80,INDIRECT("J"&amp;(1+R80)):$J$507,0)+R80,""),"")</f>
        <v/>
      </c>
      <c r="T80" t="str">
        <f ca="1">IFERROR(_xlfn.IFNA(MATCH($J80,INDIRECT("J"&amp;(1+S80)):$J$507,0)+S80,""),"")</f>
        <v/>
      </c>
      <c r="U80">
        <f t="shared" ca="1" si="18"/>
        <v>4</v>
      </c>
      <c r="V80">
        <f t="shared" ca="1" si="19"/>
        <v>1</v>
      </c>
      <c r="W80">
        <f t="shared" ca="1" si="20"/>
        <v>0</v>
      </c>
      <c r="X80">
        <f t="shared" ca="1" si="21"/>
        <v>0</v>
      </c>
      <c r="Y80">
        <f t="shared" ca="1" si="22"/>
        <v>10</v>
      </c>
      <c r="Z80" t="str">
        <f t="shared" si="23"/>
        <v>Dou</v>
      </c>
      <c r="AA80">
        <f ca="1">VLOOKUP(Y80,音调排序索引表!$A$1:$B$14,2,FALSE)</f>
        <v>14</v>
      </c>
    </row>
    <row r="81" spans="1:27" ht="18.75" customHeight="1">
      <c r="A81" s="4"/>
      <c r="B81" s="4"/>
      <c r="C81" s="2"/>
      <c r="D81" s="2"/>
      <c r="E81" s="3"/>
      <c r="F81" s="2"/>
      <c r="G81" s="2"/>
      <c r="H81" s="1" t="str">
        <f>IF(LEFT(竖总表!F81,1)="`",RIGHT(竖总表!F81,LEN(竖总表!F81)-1),竖总表!F81)</f>
        <v>dun4</v>
      </c>
      <c r="I81" s="1" t="str">
        <f t="shared" si="12"/>
        <v>dun4</v>
      </c>
      <c r="J81" s="1" t="str">
        <f t="shared" si="13"/>
        <v>dun</v>
      </c>
      <c r="K81" s="1" t="str">
        <f t="shared" si="14"/>
        <v>d</v>
      </c>
      <c r="L81" s="1" t="str">
        <f t="shared" si="15"/>
        <v>un</v>
      </c>
      <c r="M81" s="1">
        <f t="shared" si="16"/>
        <v>4</v>
      </c>
      <c r="N81" s="1">
        <f t="shared" si="17"/>
        <v>1</v>
      </c>
      <c r="O81" s="1">
        <v>1</v>
      </c>
      <c r="P81">
        <v>1</v>
      </c>
      <c r="Q81">
        <f ca="1">IFERROR(_xlfn.IFNA(MATCH($J81,INDIRECT("J"&amp;(1+P81)):$J$507,0)+P81,""),"")</f>
        <v>81</v>
      </c>
      <c r="R81" t="str">
        <f ca="1">IFERROR(_xlfn.IFNA(MATCH($J81,INDIRECT("J"&amp;(1+Q81)):$J$507,0)+Q81,""),"")</f>
        <v/>
      </c>
      <c r="S81" t="str">
        <f ca="1">IFERROR(_xlfn.IFNA(MATCH($J81,INDIRECT("J"&amp;(1+R81)):$J$507,0)+R81,""),"")</f>
        <v/>
      </c>
      <c r="T81" t="str">
        <f ca="1">IFERROR(_xlfn.IFNA(MATCH($J81,INDIRECT("J"&amp;(1+S81)):$J$507,0)+S81,""),"")</f>
        <v/>
      </c>
      <c r="U81">
        <f t="shared" ca="1" si="18"/>
        <v>4</v>
      </c>
      <c r="V81">
        <f t="shared" ca="1" si="19"/>
        <v>0</v>
      </c>
      <c r="W81">
        <f t="shared" ca="1" si="20"/>
        <v>0</v>
      </c>
      <c r="X81">
        <f t="shared" ca="1" si="21"/>
        <v>0</v>
      </c>
      <c r="Y81">
        <f t="shared" ca="1" si="22"/>
        <v>5</v>
      </c>
      <c r="Z81" t="str">
        <f t="shared" si="23"/>
        <v>Dun</v>
      </c>
      <c r="AA81">
        <f ca="1">VLOOKUP(Y81,音调排序索引表!$A$1:$B$14,2,FALSE)</f>
        <v>4</v>
      </c>
    </row>
    <row r="82" spans="1:27" ht="18.75" customHeight="1">
      <c r="A82" s="4"/>
      <c r="B82" s="4"/>
      <c r="C82" s="2"/>
      <c r="D82" s="2"/>
      <c r="E82" s="3"/>
      <c r="F82" s="2"/>
      <c r="G82" s="2"/>
      <c r="H82" s="1" t="str">
        <f>IF(LEFT(竖总表!F82,1)="`",RIGHT(竖总表!F82,LEN(竖总表!F82)-1),竖总表!F82)</f>
        <v>dao1</v>
      </c>
      <c r="I82" s="1" t="str">
        <f t="shared" si="12"/>
        <v>dao1</v>
      </c>
      <c r="J82" s="1" t="str">
        <f t="shared" si="13"/>
        <v>dao</v>
      </c>
      <c r="K82" s="1" t="str">
        <f t="shared" si="14"/>
        <v>d</v>
      </c>
      <c r="L82" s="1" t="str">
        <f t="shared" si="15"/>
        <v>ao</v>
      </c>
      <c r="M82" s="1">
        <f t="shared" si="16"/>
        <v>1</v>
      </c>
      <c r="N82" s="1">
        <f t="shared" si="17"/>
        <v>2</v>
      </c>
      <c r="O82" s="1">
        <v>1</v>
      </c>
      <c r="P82">
        <v>1</v>
      </c>
      <c r="Q82">
        <f ca="1">IFERROR(_xlfn.IFNA(MATCH($J82,INDIRECT("J"&amp;(1+P82)):$J$507,0)+P82,""),"")</f>
        <v>78</v>
      </c>
      <c r="R82">
        <f ca="1">IFERROR(_xlfn.IFNA(MATCH($J82,INDIRECT("J"&amp;(1+Q82)):$J$507,0)+Q82,""),"")</f>
        <v>82</v>
      </c>
      <c r="S82" t="str">
        <f ca="1">IFERROR(_xlfn.IFNA(MATCH($J82,INDIRECT("J"&amp;(1+R82)):$J$507,0)+R82,""),"")</f>
        <v/>
      </c>
      <c r="T82" t="str">
        <f ca="1">IFERROR(_xlfn.IFNA(MATCH($J82,INDIRECT("J"&amp;(1+S82)):$J$507,0)+S82,""),"")</f>
        <v/>
      </c>
      <c r="U82">
        <f t="shared" ca="1" si="18"/>
        <v>4</v>
      </c>
      <c r="V82">
        <f t="shared" ca="1" si="19"/>
        <v>1</v>
      </c>
      <c r="W82">
        <f t="shared" ca="1" si="20"/>
        <v>0</v>
      </c>
      <c r="X82">
        <f t="shared" ca="1" si="21"/>
        <v>0</v>
      </c>
      <c r="Y82">
        <f t="shared" ca="1" si="22"/>
        <v>10</v>
      </c>
      <c r="Z82" t="str">
        <f t="shared" si="23"/>
        <v>Dao</v>
      </c>
      <c r="AA82">
        <f ca="1">VLOOKUP(Y82,音调排序索引表!$A$1:$B$14,2,FALSE)</f>
        <v>14</v>
      </c>
    </row>
    <row r="83" spans="1:27" ht="18.75" customHeight="1">
      <c r="A83" s="4"/>
      <c r="B83" s="4"/>
      <c r="C83" s="2"/>
      <c r="D83" s="2"/>
      <c r="E83" s="3"/>
      <c r="F83" s="2"/>
      <c r="G83" s="2"/>
      <c r="H83" s="1" t="str">
        <f>IF(LEFT(竖总表!F83,1)="`",RIGHT(竖总表!F83,LEN(竖总表!F83)-1),竖总表!F83)</f>
        <v>duo1</v>
      </c>
      <c r="I83" s="1" t="str">
        <f t="shared" si="12"/>
        <v>duo1</v>
      </c>
      <c r="J83" s="1" t="str">
        <f t="shared" si="13"/>
        <v>duo</v>
      </c>
      <c r="K83" s="1" t="str">
        <f t="shared" si="14"/>
        <v>d</v>
      </c>
      <c r="L83" s="1" t="str">
        <f t="shared" si="15"/>
        <v>uo</v>
      </c>
      <c r="M83" s="1">
        <f t="shared" si="16"/>
        <v>1</v>
      </c>
      <c r="N83" s="1">
        <f t="shared" si="17"/>
        <v>1</v>
      </c>
      <c r="O83" s="1">
        <v>1</v>
      </c>
      <c r="P83">
        <v>1</v>
      </c>
      <c r="Q83">
        <f ca="1">IFERROR(_xlfn.IFNA(MATCH($J83,INDIRECT("J"&amp;(1+P83)):$J$507,0)+P83,""),"")</f>
        <v>83</v>
      </c>
      <c r="R83" t="str">
        <f ca="1">IFERROR(_xlfn.IFNA(MATCH($J83,INDIRECT("J"&amp;(1+Q83)):$J$507,0)+Q83,""),"")</f>
        <v/>
      </c>
      <c r="S83" t="str">
        <f ca="1">IFERROR(_xlfn.IFNA(MATCH($J83,INDIRECT("J"&amp;(1+R83)):$J$507,0)+R83,""),"")</f>
        <v/>
      </c>
      <c r="T83" t="str">
        <f ca="1">IFERROR(_xlfn.IFNA(MATCH($J83,INDIRECT("J"&amp;(1+S83)):$J$507,0)+S83,""),"")</f>
        <v/>
      </c>
      <c r="U83">
        <f t="shared" ca="1" si="18"/>
        <v>1</v>
      </c>
      <c r="V83">
        <f t="shared" ca="1" si="19"/>
        <v>0</v>
      </c>
      <c r="W83">
        <f t="shared" ca="1" si="20"/>
        <v>0</v>
      </c>
      <c r="X83">
        <f t="shared" ca="1" si="21"/>
        <v>0</v>
      </c>
      <c r="Y83">
        <f t="shared" ca="1" si="22"/>
        <v>2</v>
      </c>
      <c r="Z83" t="str">
        <f t="shared" si="23"/>
        <v>Duo</v>
      </c>
      <c r="AA83">
        <f ca="1">VLOOKUP(Y83,音调排序索引表!$A$1:$B$14,2,FALSE)</f>
        <v>1</v>
      </c>
    </row>
    <row r="84" spans="1:27" ht="18.75" customHeight="1">
      <c r="A84" s="4"/>
      <c r="B84" s="4"/>
      <c r="C84" s="2"/>
      <c r="D84" s="2"/>
      <c r="E84" s="3"/>
      <c r="F84" s="2"/>
      <c r="G84" s="2"/>
      <c r="H84" s="1" t="str">
        <f>IF(LEFT(竖总表!F84,1)="`",RIGHT(竖总表!F84,LEN(竖总表!F84)-1),竖总表!F84)</f>
        <v>dai4</v>
      </c>
      <c r="I84" s="1" t="str">
        <f t="shared" si="12"/>
        <v>dai4</v>
      </c>
      <c r="J84" s="1" t="str">
        <f t="shared" si="13"/>
        <v>dai</v>
      </c>
      <c r="K84" s="1" t="str">
        <f t="shared" si="14"/>
        <v>d</v>
      </c>
      <c r="L84" s="1" t="str">
        <f t="shared" si="15"/>
        <v>ai</v>
      </c>
      <c r="M84" s="1">
        <f t="shared" si="16"/>
        <v>4</v>
      </c>
      <c r="N84" s="1">
        <f t="shared" si="17"/>
        <v>1</v>
      </c>
      <c r="O84" s="1">
        <v>1</v>
      </c>
      <c r="P84">
        <v>1</v>
      </c>
      <c r="Q84">
        <f ca="1">IFERROR(_xlfn.IFNA(MATCH($J84,INDIRECT("J"&amp;(1+P84)):$J$507,0)+P84,""),"")</f>
        <v>84</v>
      </c>
      <c r="R84" t="str">
        <f ca="1">IFERROR(_xlfn.IFNA(MATCH($J84,INDIRECT("J"&amp;(1+Q84)):$J$507,0)+Q84,""),"")</f>
        <v/>
      </c>
      <c r="S84" t="str">
        <f ca="1">IFERROR(_xlfn.IFNA(MATCH($J84,INDIRECT("J"&amp;(1+R84)):$J$507,0)+R84,""),"")</f>
        <v/>
      </c>
      <c r="T84" t="str">
        <f ca="1">IFERROR(_xlfn.IFNA(MATCH($J84,INDIRECT("J"&amp;(1+S84)):$J$507,0)+S84,""),"")</f>
        <v/>
      </c>
      <c r="U84">
        <f t="shared" ca="1" si="18"/>
        <v>4</v>
      </c>
      <c r="V84">
        <f t="shared" ca="1" si="19"/>
        <v>0</v>
      </c>
      <c r="W84">
        <f t="shared" ca="1" si="20"/>
        <v>0</v>
      </c>
      <c r="X84">
        <f t="shared" ca="1" si="21"/>
        <v>0</v>
      </c>
      <c r="Y84">
        <f t="shared" ca="1" si="22"/>
        <v>5</v>
      </c>
      <c r="Z84" t="str">
        <f t="shared" si="23"/>
        <v>Dai</v>
      </c>
      <c r="AA84">
        <f ca="1">VLOOKUP(Y84,音调排序索引表!$A$1:$B$14,2,FALSE)</f>
        <v>4</v>
      </c>
    </row>
    <row r="85" spans="1:27" ht="18.75" customHeight="1">
      <c r="A85" s="4"/>
      <c r="B85" s="4"/>
      <c r="C85" s="2"/>
      <c r="D85" s="2"/>
      <c r="E85" s="5"/>
      <c r="F85" s="2"/>
      <c r="G85" s="2"/>
      <c r="H85" s="1" t="str">
        <f>IF(LEFT(竖总表!F85,1)="`",RIGHT(竖总表!F85,LEN(竖总表!F85)-1),竖总表!F85)</f>
        <v>dian4</v>
      </c>
      <c r="I85" s="1" t="str">
        <f t="shared" si="12"/>
        <v>dian4</v>
      </c>
      <c r="J85" s="1" t="str">
        <f t="shared" si="13"/>
        <v>dian</v>
      </c>
      <c r="K85" s="1" t="str">
        <f t="shared" si="14"/>
        <v>d</v>
      </c>
      <c r="L85" s="1" t="str">
        <f t="shared" si="15"/>
        <v>ian</v>
      </c>
      <c r="M85" s="1">
        <f t="shared" si="16"/>
        <v>4</v>
      </c>
      <c r="N85" s="1">
        <f t="shared" si="17"/>
        <v>1</v>
      </c>
      <c r="O85" s="1">
        <v>1</v>
      </c>
      <c r="P85">
        <v>1</v>
      </c>
      <c r="Q85">
        <f ca="1">IFERROR(_xlfn.IFNA(MATCH($J85,INDIRECT("J"&amp;(1+P85)):$J$507,0)+P85,""),"")</f>
        <v>85</v>
      </c>
      <c r="R85" t="str">
        <f ca="1">IFERROR(_xlfn.IFNA(MATCH($J85,INDIRECT("J"&amp;(1+Q85)):$J$507,0)+Q85,""),"")</f>
        <v/>
      </c>
      <c r="S85" t="str">
        <f ca="1">IFERROR(_xlfn.IFNA(MATCH($J85,INDIRECT("J"&amp;(1+R85)):$J$507,0)+R85,""),"")</f>
        <v/>
      </c>
      <c r="T85" t="str">
        <f ca="1">IFERROR(_xlfn.IFNA(MATCH($J85,INDIRECT("J"&amp;(1+S85)):$J$507,0)+S85,""),"")</f>
        <v/>
      </c>
      <c r="U85">
        <f t="shared" ca="1" si="18"/>
        <v>4</v>
      </c>
      <c r="V85">
        <f t="shared" ca="1" si="19"/>
        <v>0</v>
      </c>
      <c r="W85">
        <f t="shared" ca="1" si="20"/>
        <v>0</v>
      </c>
      <c r="X85">
        <f t="shared" ca="1" si="21"/>
        <v>0</v>
      </c>
      <c r="Y85">
        <f t="shared" ca="1" si="22"/>
        <v>5</v>
      </c>
      <c r="Z85" t="str">
        <f t="shared" si="23"/>
        <v>Dian</v>
      </c>
      <c r="AA85">
        <f ca="1">VLOOKUP(Y85,音调排序索引表!$A$1:$B$14,2,FALSE)</f>
        <v>4</v>
      </c>
    </row>
    <row r="86" spans="1:27" ht="18.75" customHeight="1">
      <c r="A86" s="4"/>
      <c r="B86" s="4"/>
      <c r="C86" s="2"/>
      <c r="D86" s="2"/>
      <c r="E86" s="3"/>
      <c r="F86" s="2"/>
      <c r="G86" s="2"/>
      <c r="H86" s="1" t="str">
        <f>IF(LEFT(竖总表!F86,1)="`",RIGHT(竖总表!F86,LEN(竖总表!F86)-1),竖总表!F86)</f>
        <v>dong4</v>
      </c>
      <c r="I86" s="1" t="str">
        <f t="shared" si="12"/>
        <v>dong4</v>
      </c>
      <c r="J86" s="1" t="str">
        <f t="shared" si="13"/>
        <v>dong</v>
      </c>
      <c r="K86" s="1" t="str">
        <f t="shared" si="14"/>
        <v>d</v>
      </c>
      <c r="L86" s="1" t="str">
        <f t="shared" si="15"/>
        <v>ong</v>
      </c>
      <c r="M86" s="1">
        <f t="shared" si="16"/>
        <v>4</v>
      </c>
      <c r="N86" s="1">
        <f t="shared" si="17"/>
        <v>2</v>
      </c>
      <c r="O86" s="1">
        <v>1</v>
      </c>
      <c r="P86">
        <v>1</v>
      </c>
      <c r="Q86">
        <f ca="1">IFERROR(_xlfn.IFNA(MATCH($J86,INDIRECT("J"&amp;(1+P86)):$J$507,0)+P86,""),"")</f>
        <v>72</v>
      </c>
      <c r="R86">
        <f ca="1">IFERROR(_xlfn.IFNA(MATCH($J86,INDIRECT("J"&amp;(1+Q86)):$J$507,0)+Q86,""),"")</f>
        <v>86</v>
      </c>
      <c r="S86" t="str">
        <f ca="1">IFERROR(_xlfn.IFNA(MATCH($J86,INDIRECT("J"&amp;(1+R86)):$J$507,0)+R86,""),"")</f>
        <v/>
      </c>
      <c r="T86" t="str">
        <f ca="1">IFERROR(_xlfn.IFNA(MATCH($J86,INDIRECT("J"&amp;(1+S86)):$J$507,0)+S86,""),"")</f>
        <v/>
      </c>
      <c r="U86">
        <f t="shared" ca="1" si="18"/>
        <v>1</v>
      </c>
      <c r="V86">
        <f t="shared" ca="1" si="19"/>
        <v>4</v>
      </c>
      <c r="W86">
        <f t="shared" ca="1" si="20"/>
        <v>0</v>
      </c>
      <c r="X86">
        <f t="shared" ca="1" si="21"/>
        <v>0</v>
      </c>
      <c r="Y86">
        <f t="shared" ca="1" si="22"/>
        <v>10</v>
      </c>
      <c r="Z86" t="str">
        <f t="shared" si="23"/>
        <v>Dong</v>
      </c>
      <c r="AA86">
        <f ca="1">VLOOKUP(Y86,音调排序索引表!$A$1:$B$14,2,FALSE)</f>
        <v>14</v>
      </c>
    </row>
    <row r="87" spans="1:27" ht="18.75" customHeight="1">
      <c r="A87" s="4"/>
      <c r="B87" s="4"/>
      <c r="C87" s="2"/>
      <c r="D87" s="2"/>
      <c r="E87" s="3"/>
      <c r="F87" s="2"/>
      <c r="G87" s="2"/>
      <c r="H87" s="1" t="str">
        <f>IF(LEFT(竖总表!F87,1)="`",RIGHT(竖总表!F87,LEN(竖总表!F87)-1),竖总表!F87)</f>
        <v>da4</v>
      </c>
      <c r="I87" s="1" t="str">
        <f t="shared" si="12"/>
        <v>da4</v>
      </c>
      <c r="J87" s="1" t="str">
        <f t="shared" si="13"/>
        <v>da</v>
      </c>
      <c r="K87" s="1" t="str">
        <f t="shared" si="14"/>
        <v>d</v>
      </c>
      <c r="L87" s="1" t="str">
        <f t="shared" si="15"/>
        <v>a</v>
      </c>
      <c r="M87" s="1">
        <f t="shared" si="16"/>
        <v>4</v>
      </c>
      <c r="N87" s="1">
        <f t="shared" si="17"/>
        <v>1</v>
      </c>
      <c r="O87" s="1">
        <v>1</v>
      </c>
      <c r="P87">
        <v>1</v>
      </c>
      <c r="Q87">
        <f ca="1">IFERROR(_xlfn.IFNA(MATCH($J87,INDIRECT("J"&amp;(1+P87)):$J$507,0)+P87,""),"")</f>
        <v>87</v>
      </c>
      <c r="R87" t="str">
        <f ca="1">IFERROR(_xlfn.IFNA(MATCH($J87,INDIRECT("J"&amp;(1+Q87)):$J$507,0)+Q87,""),"")</f>
        <v/>
      </c>
      <c r="S87" t="str">
        <f ca="1">IFERROR(_xlfn.IFNA(MATCH($J87,INDIRECT("J"&amp;(1+R87)):$J$507,0)+R87,""),"")</f>
        <v/>
      </c>
      <c r="T87" t="str">
        <f ca="1">IFERROR(_xlfn.IFNA(MATCH($J87,INDIRECT("J"&amp;(1+S87)):$J$507,0)+S87,""),"")</f>
        <v/>
      </c>
      <c r="U87">
        <f t="shared" ca="1" si="18"/>
        <v>4</v>
      </c>
      <c r="V87">
        <f t="shared" ca="1" si="19"/>
        <v>0</v>
      </c>
      <c r="W87">
        <f t="shared" ca="1" si="20"/>
        <v>0</v>
      </c>
      <c r="X87">
        <f t="shared" ca="1" si="21"/>
        <v>0</v>
      </c>
      <c r="Y87">
        <f t="shared" ca="1" si="22"/>
        <v>5</v>
      </c>
      <c r="Z87" t="str">
        <f t="shared" si="23"/>
        <v>Da</v>
      </c>
      <c r="AA87">
        <f ca="1">VLOOKUP(Y87,音调排序索引表!$A$1:$B$14,2,FALSE)</f>
        <v>4</v>
      </c>
    </row>
    <row r="88" spans="1:27" ht="18.75" customHeight="1">
      <c r="A88" s="4"/>
      <c r="B88" s="4"/>
      <c r="C88" s="2"/>
      <c r="D88" s="2"/>
      <c r="E88" s="3"/>
      <c r="F88" s="2"/>
      <c r="G88" s="2"/>
      <c r="H88" s="1" t="str">
        <f>IF(LEFT(竖总表!F88,1)="`",RIGHT(竖总表!F88,LEN(竖总表!F88)-1),竖总表!F88)</f>
        <v>du4</v>
      </c>
      <c r="I88" s="1" t="str">
        <f t="shared" si="12"/>
        <v>du4</v>
      </c>
      <c r="J88" s="1" t="str">
        <f t="shared" si="13"/>
        <v>du</v>
      </c>
      <c r="K88" s="1" t="str">
        <f t="shared" si="14"/>
        <v>d</v>
      </c>
      <c r="L88" s="1" t="str">
        <f t="shared" si="15"/>
        <v>u</v>
      </c>
      <c r="M88" s="1">
        <f t="shared" si="16"/>
        <v>4</v>
      </c>
      <c r="N88" s="1">
        <f t="shared" si="17"/>
        <v>2</v>
      </c>
      <c r="O88" s="1">
        <v>1</v>
      </c>
      <c r="P88">
        <v>1</v>
      </c>
      <c r="Q88">
        <f ca="1">IFERROR(_xlfn.IFNA(MATCH($J88,INDIRECT("J"&amp;(1+P88)):$J$507,0)+P88,""),"")</f>
        <v>75</v>
      </c>
      <c r="R88">
        <f ca="1">IFERROR(_xlfn.IFNA(MATCH($J88,INDIRECT("J"&amp;(1+Q88)):$J$507,0)+Q88,""),"")</f>
        <v>88</v>
      </c>
      <c r="S88" t="str">
        <f ca="1">IFERROR(_xlfn.IFNA(MATCH($J88,INDIRECT("J"&amp;(1+R88)):$J$507,0)+R88,""),"")</f>
        <v/>
      </c>
      <c r="T88" t="str">
        <f ca="1">IFERROR(_xlfn.IFNA(MATCH($J88,INDIRECT("J"&amp;(1+S88)):$J$507,0)+S88,""),"")</f>
        <v/>
      </c>
      <c r="U88">
        <f t="shared" ca="1" si="18"/>
        <v>2</v>
      </c>
      <c r="V88">
        <f t="shared" ca="1" si="19"/>
        <v>4</v>
      </c>
      <c r="W88">
        <f t="shared" ca="1" si="20"/>
        <v>0</v>
      </c>
      <c r="X88">
        <f t="shared" ca="1" si="21"/>
        <v>0</v>
      </c>
      <c r="Y88">
        <f t="shared" ca="1" si="22"/>
        <v>15</v>
      </c>
      <c r="Z88" t="str">
        <f t="shared" si="23"/>
        <v>Du</v>
      </c>
      <c r="AA88">
        <f ca="1">VLOOKUP(Y88,音调排序索引表!$A$1:$B$14,2,FALSE)</f>
        <v>24</v>
      </c>
    </row>
    <row r="89" spans="1:27" ht="18.75" customHeight="1">
      <c r="A89" s="4"/>
      <c r="B89" s="4"/>
      <c r="C89" s="2"/>
      <c r="D89" s="2"/>
      <c r="E89" s="3"/>
      <c r="F89" s="2"/>
      <c r="G89" s="2"/>
      <c r="H89" s="1" t="str">
        <f>IF(LEFT(竖总表!F89,1)="`",RIGHT(竖总表!F89,LEN(竖总表!F89)-1),竖总表!F89)</f>
        <v>dui4</v>
      </c>
      <c r="I89" s="1" t="str">
        <f t="shared" si="12"/>
        <v>dui4</v>
      </c>
      <c r="J89" s="1" t="str">
        <f t="shared" si="13"/>
        <v>dui</v>
      </c>
      <c r="K89" s="1" t="str">
        <f t="shared" si="14"/>
        <v>d</v>
      </c>
      <c r="L89" s="1" t="str">
        <f t="shared" si="15"/>
        <v>ui</v>
      </c>
      <c r="M89" s="1">
        <f t="shared" si="16"/>
        <v>4</v>
      </c>
      <c r="N89" s="1">
        <f t="shared" si="17"/>
        <v>1</v>
      </c>
      <c r="O89" s="1">
        <v>1</v>
      </c>
      <c r="P89">
        <v>1</v>
      </c>
      <c r="Q89">
        <f ca="1">IFERROR(_xlfn.IFNA(MATCH($J89,INDIRECT("J"&amp;(1+P89)):$J$507,0)+P89,""),"")</f>
        <v>89</v>
      </c>
      <c r="R89" t="str">
        <f ca="1">IFERROR(_xlfn.IFNA(MATCH($J89,INDIRECT("J"&amp;(1+Q89)):$J$507,0)+Q89,""),"")</f>
        <v/>
      </c>
      <c r="S89" t="str">
        <f ca="1">IFERROR(_xlfn.IFNA(MATCH($J89,INDIRECT("J"&amp;(1+R89)):$J$507,0)+R89,""),"")</f>
        <v/>
      </c>
      <c r="T89" t="str">
        <f ca="1">IFERROR(_xlfn.IFNA(MATCH($J89,INDIRECT("J"&amp;(1+S89)):$J$507,0)+S89,""),"")</f>
        <v/>
      </c>
      <c r="U89">
        <f t="shared" ca="1" si="18"/>
        <v>4</v>
      </c>
      <c r="V89">
        <f t="shared" ca="1" si="19"/>
        <v>0</v>
      </c>
      <c r="W89">
        <f t="shared" ca="1" si="20"/>
        <v>0</v>
      </c>
      <c r="X89">
        <f t="shared" ca="1" si="21"/>
        <v>0</v>
      </c>
      <c r="Y89">
        <f t="shared" ca="1" si="22"/>
        <v>5</v>
      </c>
      <c r="Z89" t="str">
        <f t="shared" si="23"/>
        <v>Dui</v>
      </c>
      <c r="AA89">
        <f ca="1">VLOOKUP(Y89,音调排序索引表!$A$1:$B$14,2,FALSE)</f>
        <v>4</v>
      </c>
    </row>
    <row r="90" spans="1:27" ht="18.75" customHeight="1">
      <c r="A90" s="4"/>
      <c r="B90" s="4"/>
      <c r="C90" s="2"/>
      <c r="D90" s="2"/>
      <c r="E90" s="3"/>
      <c r="F90" s="2"/>
      <c r="G90" s="2"/>
      <c r="H90" s="1" t="str">
        <f>IF(LEFT(竖总表!F90,1)="`",RIGHT(竖总表!F90,LEN(竖总表!F90)-1),竖总表!F90)</f>
        <v>e2</v>
      </c>
      <c r="I90" s="1" t="str">
        <f t="shared" si="12"/>
        <v>e2</v>
      </c>
      <c r="J90" s="1" t="str">
        <f t="shared" si="13"/>
        <v>e</v>
      </c>
      <c r="K90" s="1" t="str">
        <f t="shared" si="14"/>
        <v>e</v>
      </c>
      <c r="L90" s="1" t="str">
        <f t="shared" si="15"/>
        <v>e</v>
      </c>
      <c r="M90" s="1">
        <f t="shared" si="16"/>
        <v>2</v>
      </c>
      <c r="N90" s="1">
        <f t="shared" si="17"/>
        <v>2</v>
      </c>
      <c r="O90" s="1">
        <v>1</v>
      </c>
      <c r="P90">
        <v>1</v>
      </c>
      <c r="Q90">
        <f ca="1">IFERROR(_xlfn.IFNA(MATCH($J90,INDIRECT("J"&amp;(1+P90)):$J$507,0)+P90,""),"")</f>
        <v>90</v>
      </c>
      <c r="R90">
        <f ca="1">IFERROR(_xlfn.IFNA(MATCH($J90,INDIRECT("J"&amp;(1+Q90)):$J$507,0)+Q90,""),"")</f>
        <v>100</v>
      </c>
      <c r="S90" t="str">
        <f ca="1">IFERROR(_xlfn.IFNA(MATCH($J90,INDIRECT("J"&amp;(1+R90)):$J$507,0)+R90,""),"")</f>
        <v/>
      </c>
      <c r="T90" t="str">
        <f ca="1">IFERROR(_xlfn.IFNA(MATCH($J90,INDIRECT("J"&amp;(1+S90)):$J$507,0)+S90,""),"")</f>
        <v/>
      </c>
      <c r="U90">
        <f t="shared" ca="1" si="18"/>
        <v>2</v>
      </c>
      <c r="V90">
        <f t="shared" ca="1" si="19"/>
        <v>4</v>
      </c>
      <c r="W90">
        <f t="shared" ca="1" si="20"/>
        <v>0</v>
      </c>
      <c r="X90">
        <f t="shared" ca="1" si="21"/>
        <v>0</v>
      </c>
      <c r="Y90">
        <f t="shared" ca="1" si="22"/>
        <v>15</v>
      </c>
      <c r="Z90" t="str">
        <f t="shared" si="23"/>
        <v>Ee</v>
      </c>
      <c r="AA90">
        <f ca="1">VLOOKUP(Y90,音调排序索引表!$A$1:$B$14,2,FALSE)</f>
        <v>24</v>
      </c>
    </row>
    <row r="91" spans="1:27" ht="18.75" customHeight="1">
      <c r="A91" s="4"/>
      <c r="B91" s="4"/>
      <c r="C91" s="2"/>
      <c r="D91" s="2"/>
      <c r="E91" s="3"/>
      <c r="F91" s="2"/>
      <c r="G91" s="2"/>
      <c r="H91" s="1" t="str">
        <f>IF(LEFT(竖总表!F91,1)="`",RIGHT(竖总表!F91,LEN(竖总表!F91)-1),竖总表!F91)</f>
        <v>bao1</v>
      </c>
      <c r="I91" s="1" t="str">
        <f t="shared" si="12"/>
        <v>bao1</v>
      </c>
      <c r="J91" s="1" t="str">
        <f t="shared" si="13"/>
        <v>bao</v>
      </c>
      <c r="K91" s="1" t="str">
        <f t="shared" si="14"/>
        <v>b</v>
      </c>
      <c r="L91" s="1" t="str">
        <f t="shared" si="15"/>
        <v>ao</v>
      </c>
      <c r="M91" s="1">
        <f t="shared" si="16"/>
        <v>1</v>
      </c>
      <c r="N91" s="1">
        <f t="shared" si="17"/>
        <v>2</v>
      </c>
      <c r="O91" s="1">
        <v>1</v>
      </c>
      <c r="P91">
        <v>1</v>
      </c>
      <c r="Q91">
        <f ca="1">IFERROR(_xlfn.IFNA(MATCH($J91,INDIRECT("J"&amp;(1+P91)):$J$507,0)+P91,""),"")</f>
        <v>44</v>
      </c>
      <c r="R91">
        <f ca="1">IFERROR(_xlfn.IFNA(MATCH($J91,INDIRECT("J"&amp;(1+Q91)):$J$507,0)+Q91,""),"")</f>
        <v>91</v>
      </c>
      <c r="S91" t="str">
        <f ca="1">IFERROR(_xlfn.IFNA(MATCH($J91,INDIRECT("J"&amp;(1+R91)):$J$507,0)+R91,""),"")</f>
        <v/>
      </c>
      <c r="T91" t="str">
        <f ca="1">IFERROR(_xlfn.IFNA(MATCH($J91,INDIRECT("J"&amp;(1+S91)):$J$507,0)+S91,""),"")</f>
        <v/>
      </c>
      <c r="U91">
        <f t="shared" ca="1" si="18"/>
        <v>4</v>
      </c>
      <c r="V91">
        <f t="shared" ca="1" si="19"/>
        <v>1</v>
      </c>
      <c r="W91">
        <f t="shared" ca="1" si="20"/>
        <v>0</v>
      </c>
      <c r="X91">
        <f t="shared" ca="1" si="21"/>
        <v>0</v>
      </c>
      <c r="Y91">
        <f t="shared" ca="1" si="22"/>
        <v>10</v>
      </c>
      <c r="Z91" t="str">
        <f t="shared" si="23"/>
        <v>Bao</v>
      </c>
      <c r="AA91">
        <f ca="1">VLOOKUP(Y91,音调排序索引表!$A$1:$B$14,2,FALSE)</f>
        <v>14</v>
      </c>
    </row>
    <row r="92" spans="1:27" ht="18.75" customHeight="1">
      <c r="A92" s="4"/>
      <c r="B92" s="4"/>
      <c r="C92" s="2"/>
      <c r="D92" s="2"/>
      <c r="E92" s="3"/>
      <c r="F92" s="2"/>
      <c r="G92" s="2"/>
      <c r="H92" s="1" t="str">
        <f>IF(LEFT(竖总表!F92,1)="`",RIGHT(竖总表!F92,LEN(竖总表!F92)-1),竖总表!F92)</f>
        <v>cha4</v>
      </c>
      <c r="I92" s="1" t="str">
        <f t="shared" si="12"/>
        <v>ca4</v>
      </c>
      <c r="J92" s="1" t="str">
        <f t="shared" si="13"/>
        <v>ca</v>
      </c>
      <c r="K92" s="1" t="str">
        <f t="shared" si="14"/>
        <v>c</v>
      </c>
      <c r="L92" s="1" t="str">
        <f t="shared" si="15"/>
        <v>a</v>
      </c>
      <c r="M92" s="1">
        <f t="shared" si="16"/>
        <v>4</v>
      </c>
      <c r="N92" s="1">
        <f t="shared" si="17"/>
        <v>2</v>
      </c>
      <c r="O92" s="1">
        <v>1</v>
      </c>
      <c r="P92">
        <v>1</v>
      </c>
      <c r="Q92">
        <f ca="1">IFERROR(_xlfn.IFNA(MATCH($J92,INDIRECT("J"&amp;(1+P92)):$J$507,0)+P92,""),"")</f>
        <v>46</v>
      </c>
      <c r="R92">
        <f ca="1">IFERROR(_xlfn.IFNA(MATCH($J92,INDIRECT("J"&amp;(1+Q92)):$J$507,0)+Q92,""),"")</f>
        <v>92</v>
      </c>
      <c r="S92" t="str">
        <f ca="1">IFERROR(_xlfn.IFNA(MATCH($J92,INDIRECT("J"&amp;(1+R92)):$J$507,0)+R92,""),"")</f>
        <v/>
      </c>
      <c r="T92" t="str">
        <f ca="1">IFERROR(_xlfn.IFNA(MATCH($J92,INDIRECT("J"&amp;(1+S92)):$J$507,0)+S92,""),"")</f>
        <v/>
      </c>
      <c r="U92">
        <f t="shared" ca="1" si="18"/>
        <v>1</v>
      </c>
      <c r="V92">
        <f t="shared" ca="1" si="19"/>
        <v>4</v>
      </c>
      <c r="W92">
        <f t="shared" ca="1" si="20"/>
        <v>0</v>
      </c>
      <c r="X92">
        <f t="shared" ca="1" si="21"/>
        <v>0</v>
      </c>
      <c r="Y92">
        <f t="shared" ca="1" si="22"/>
        <v>10</v>
      </c>
      <c r="Z92" t="str">
        <f t="shared" si="23"/>
        <v>Ca</v>
      </c>
      <c r="AA92">
        <f ca="1">VLOOKUP(Y92,音调排序索引表!$A$1:$B$14,2,FALSE)</f>
        <v>14</v>
      </c>
    </row>
    <row r="93" spans="1:27" ht="18.75" customHeight="1">
      <c r="A93" s="4"/>
      <c r="B93" s="4"/>
      <c r="C93" s="2"/>
      <c r="D93" s="2"/>
      <c r="E93" s="3"/>
      <c r="F93" s="2"/>
      <c r="G93" s="2"/>
      <c r="H93" s="1" t="str">
        <f>IF(LEFT(竖总表!F93,1)="`",RIGHT(竖总表!F93,LEN(竖总表!F93)-1),竖总表!F93)</f>
        <v>ding1</v>
      </c>
      <c r="I93" s="1" t="str">
        <f t="shared" si="12"/>
        <v>ding1</v>
      </c>
      <c r="J93" s="1" t="str">
        <f t="shared" si="13"/>
        <v>ding</v>
      </c>
      <c r="K93" s="1" t="str">
        <f t="shared" si="14"/>
        <v>d</v>
      </c>
      <c r="L93" s="1" t="str">
        <f t="shared" si="15"/>
        <v>ing</v>
      </c>
      <c r="M93" s="1">
        <f t="shared" si="16"/>
        <v>1</v>
      </c>
      <c r="N93" s="1">
        <f t="shared" si="17"/>
        <v>1</v>
      </c>
      <c r="O93" s="1">
        <v>1</v>
      </c>
      <c r="P93">
        <v>1</v>
      </c>
      <c r="Q93">
        <f ca="1">IFERROR(_xlfn.IFNA(MATCH($J93,INDIRECT("J"&amp;(1+P93)):$J$507,0)+P93,""),"")</f>
        <v>93</v>
      </c>
      <c r="R93" t="str">
        <f ca="1">IFERROR(_xlfn.IFNA(MATCH($J93,INDIRECT("J"&amp;(1+Q93)):$J$507,0)+Q93,""),"")</f>
        <v/>
      </c>
      <c r="S93" t="str">
        <f ca="1">IFERROR(_xlfn.IFNA(MATCH($J93,INDIRECT("J"&amp;(1+R93)):$J$507,0)+R93,""),"")</f>
        <v/>
      </c>
      <c r="T93" t="str">
        <f ca="1">IFERROR(_xlfn.IFNA(MATCH($J93,INDIRECT("J"&amp;(1+S93)):$J$507,0)+S93,""),"")</f>
        <v/>
      </c>
      <c r="U93">
        <f t="shared" ca="1" si="18"/>
        <v>1</v>
      </c>
      <c r="V93">
        <f t="shared" ca="1" si="19"/>
        <v>0</v>
      </c>
      <c r="W93">
        <f t="shared" ca="1" si="20"/>
        <v>0</v>
      </c>
      <c r="X93">
        <f t="shared" ca="1" si="21"/>
        <v>0</v>
      </c>
      <c r="Y93">
        <f t="shared" ca="1" si="22"/>
        <v>2</v>
      </c>
      <c r="Z93" t="str">
        <f t="shared" si="23"/>
        <v>Ding</v>
      </c>
      <c r="AA93">
        <f ca="1">VLOOKUP(Y93,音调排序索引表!$A$1:$B$14,2,FALSE)</f>
        <v>1</v>
      </c>
    </row>
    <row r="94" spans="1:27" ht="18.75" customHeight="1">
      <c r="A94" s="4"/>
      <c r="B94" s="4"/>
      <c r="C94" s="2"/>
      <c r="D94" s="2"/>
      <c r="E94" s="3"/>
      <c r="F94" s="2"/>
      <c r="G94" s="2"/>
      <c r="H94" s="1" t="str">
        <f>IF(LEFT(竖总表!F94,1)="`",RIGHT(竖总表!F94,LEN(竖总表!F94)-1),竖总表!F94)</f>
        <v>fan3</v>
      </c>
      <c r="I94" s="1" t="str">
        <f t="shared" si="12"/>
        <v>fan3</v>
      </c>
      <c r="J94" s="1" t="str">
        <f t="shared" si="13"/>
        <v>fan</v>
      </c>
      <c r="K94" s="1" t="str">
        <f t="shared" si="14"/>
        <v>f</v>
      </c>
      <c r="L94" s="1" t="str">
        <f t="shared" si="15"/>
        <v>an</v>
      </c>
      <c r="M94" s="1">
        <f t="shared" si="16"/>
        <v>3</v>
      </c>
      <c r="N94" s="1">
        <f t="shared" si="17"/>
        <v>3</v>
      </c>
      <c r="O94" s="1">
        <v>1</v>
      </c>
      <c r="P94">
        <v>1</v>
      </c>
      <c r="Q94">
        <f ca="1">IFERROR(_xlfn.IFNA(MATCH($J94,INDIRECT("J"&amp;(1+P94)):$J$507,0)+P94,""),"")</f>
        <v>94</v>
      </c>
      <c r="R94">
        <f ca="1">IFERROR(_xlfn.IFNA(MATCH($J94,INDIRECT("J"&amp;(1+Q94)):$J$507,0)+Q94,""),"")</f>
        <v>120</v>
      </c>
      <c r="S94">
        <f ca="1">IFERROR(_xlfn.IFNA(MATCH($J94,INDIRECT("J"&amp;(1+R94)):$J$507,0)+R94,""),"")</f>
        <v>126</v>
      </c>
      <c r="T94" t="str">
        <f ca="1">IFERROR(_xlfn.IFNA(MATCH($J94,INDIRECT("J"&amp;(1+S94)):$J$507,0)+S94,""),"")</f>
        <v/>
      </c>
      <c r="U94">
        <f t="shared" ca="1" si="18"/>
        <v>3</v>
      </c>
      <c r="V94">
        <f t="shared" ca="1" si="19"/>
        <v>4</v>
      </c>
      <c r="W94">
        <f t="shared" ca="1" si="20"/>
        <v>1</v>
      </c>
      <c r="X94">
        <f t="shared" ca="1" si="21"/>
        <v>0</v>
      </c>
      <c r="Y94">
        <f t="shared" ca="1" si="22"/>
        <v>40</v>
      </c>
      <c r="Z94" t="str">
        <f t="shared" si="23"/>
        <v>Fan</v>
      </c>
      <c r="AA94">
        <f ca="1">VLOOKUP(Y94,音调排序索引表!$A$1:$B$14,2,FALSE)</f>
        <v>134</v>
      </c>
    </row>
    <row r="95" spans="1:27" ht="18.75" customHeight="1">
      <c r="A95" s="4"/>
      <c r="B95" s="4"/>
      <c r="C95" s="2"/>
      <c r="D95" s="2"/>
      <c r="E95" s="3"/>
      <c r="F95" s="2"/>
      <c r="G95" s="2"/>
      <c r="H95" s="1" t="str">
        <f>IF(LEFT(竖总表!F95,1)="`",RIGHT(竖总表!F95,LEN(竖总表!F95)-1),竖总表!F95)</f>
        <v>guo1</v>
      </c>
      <c r="I95" s="1" t="str">
        <f t="shared" si="12"/>
        <v>guo1</v>
      </c>
      <c r="J95" s="1" t="str">
        <f t="shared" si="13"/>
        <v>guo</v>
      </c>
      <c r="K95" s="1" t="str">
        <f t="shared" si="14"/>
        <v>g</v>
      </c>
      <c r="L95" s="1" t="str">
        <f t="shared" si="15"/>
        <v>uo</v>
      </c>
      <c r="M95" s="1">
        <f t="shared" si="16"/>
        <v>1</v>
      </c>
      <c r="N95" s="1">
        <f t="shared" si="17"/>
        <v>2</v>
      </c>
      <c r="O95" s="1">
        <v>1</v>
      </c>
      <c r="P95">
        <v>1</v>
      </c>
      <c r="Q95">
        <f ca="1">IFERROR(_xlfn.IFNA(MATCH($J95,INDIRECT("J"&amp;(1+P95)):$J$507,0)+P95,""),"")</f>
        <v>95</v>
      </c>
      <c r="R95">
        <f ca="1">IFERROR(_xlfn.IFNA(MATCH($J95,INDIRECT("J"&amp;(1+Q95)):$J$507,0)+Q95,""),"")</f>
        <v>148</v>
      </c>
      <c r="S95" t="str">
        <f ca="1">IFERROR(_xlfn.IFNA(MATCH($J95,INDIRECT("J"&amp;(1+R95)):$J$507,0)+R95,""),"")</f>
        <v/>
      </c>
      <c r="T95" t="str">
        <f ca="1">IFERROR(_xlfn.IFNA(MATCH($J95,INDIRECT("J"&amp;(1+S95)):$J$507,0)+S95,""),"")</f>
        <v/>
      </c>
      <c r="U95">
        <f t="shared" ca="1" si="18"/>
        <v>1</v>
      </c>
      <c r="V95">
        <f t="shared" ca="1" si="19"/>
        <v>2</v>
      </c>
      <c r="W95">
        <f t="shared" ca="1" si="20"/>
        <v>0</v>
      </c>
      <c r="X95">
        <f t="shared" ca="1" si="21"/>
        <v>0</v>
      </c>
      <c r="Y95">
        <f t="shared" ca="1" si="22"/>
        <v>6</v>
      </c>
      <c r="Z95" t="str">
        <f t="shared" si="23"/>
        <v>Guo</v>
      </c>
      <c r="AA95">
        <f ca="1">VLOOKUP(Y95,音调排序索引表!$A$1:$B$14,2,FALSE)</f>
        <v>12</v>
      </c>
    </row>
    <row r="96" spans="1:27" ht="18.75" customHeight="1">
      <c r="A96" s="4"/>
      <c r="B96" s="4"/>
      <c r="C96" s="2"/>
      <c r="D96" s="2"/>
      <c r="E96" s="3"/>
      <c r="F96" s="2"/>
      <c r="G96" s="2"/>
      <c r="H96" s="1" t="str">
        <f>IF(LEFT(竖总表!F96,1)="`",RIGHT(竖总表!F96,LEN(竖总表!F96)-1),竖总表!F96)</f>
        <v>hu2</v>
      </c>
      <c r="I96" s="1" t="str">
        <f t="shared" si="12"/>
        <v>hu2</v>
      </c>
      <c r="J96" s="1" t="str">
        <f t="shared" si="13"/>
        <v>hu</v>
      </c>
      <c r="K96" s="1" t="str">
        <f t="shared" si="14"/>
        <v>h</v>
      </c>
      <c r="L96" s="1" t="str">
        <f t="shared" si="15"/>
        <v>u</v>
      </c>
      <c r="M96" s="1">
        <f t="shared" si="16"/>
        <v>2</v>
      </c>
      <c r="N96" s="1">
        <f t="shared" si="17"/>
        <v>2</v>
      </c>
      <c r="O96" s="1">
        <v>1</v>
      </c>
      <c r="P96">
        <v>1</v>
      </c>
      <c r="Q96">
        <f ca="1">IFERROR(_xlfn.IFNA(MATCH($J96,INDIRECT("J"&amp;(1+P96)):$J$507,0)+P96,""),"")</f>
        <v>96</v>
      </c>
      <c r="R96">
        <f ca="1">IFERROR(_xlfn.IFNA(MATCH($J96,INDIRECT("J"&amp;(1+Q96)):$J$507,0)+Q96,""),"")</f>
        <v>174</v>
      </c>
      <c r="S96" t="str">
        <f ca="1">IFERROR(_xlfn.IFNA(MATCH($J96,INDIRECT("J"&amp;(1+R96)):$J$507,0)+R96,""),"")</f>
        <v/>
      </c>
      <c r="T96" t="str">
        <f ca="1">IFERROR(_xlfn.IFNA(MATCH($J96,INDIRECT("J"&amp;(1+S96)):$J$507,0)+S96,""),"")</f>
        <v/>
      </c>
      <c r="U96">
        <f t="shared" ca="1" si="18"/>
        <v>2</v>
      </c>
      <c r="V96">
        <f t="shared" ca="1" si="19"/>
        <v>4</v>
      </c>
      <c r="W96">
        <f t="shared" ca="1" si="20"/>
        <v>0</v>
      </c>
      <c r="X96">
        <f t="shared" ca="1" si="21"/>
        <v>0</v>
      </c>
      <c r="Y96">
        <f t="shared" ca="1" si="22"/>
        <v>15</v>
      </c>
      <c r="Z96" t="str">
        <f t="shared" si="23"/>
        <v>Hu</v>
      </c>
      <c r="AA96">
        <f ca="1">VLOOKUP(Y96,音调排序索引表!$A$1:$B$14,2,FALSE)</f>
        <v>24</v>
      </c>
    </row>
    <row r="97" spans="1:27" ht="18.75" customHeight="1">
      <c r="A97" s="4"/>
      <c r="B97" s="4"/>
      <c r="C97" s="2"/>
      <c r="D97" s="2"/>
      <c r="E97" s="3"/>
      <c r="F97" s="2"/>
      <c r="G97" s="2"/>
      <c r="H97" s="1" t="str">
        <f>IF(LEFT(竖总表!F97,1)="`",RIGHT(竖总表!F97,LEN(竖总表!F97)-1),竖总表!F97)</f>
        <v>er4</v>
      </c>
      <c r="I97" s="1" t="str">
        <f t="shared" si="12"/>
        <v>er4</v>
      </c>
      <c r="J97" s="1" t="str">
        <f t="shared" si="13"/>
        <v>er</v>
      </c>
      <c r="K97" s="1" t="str">
        <f t="shared" si="14"/>
        <v>e</v>
      </c>
      <c r="L97" s="1" t="str">
        <f t="shared" si="15"/>
        <v>er</v>
      </c>
      <c r="M97" s="1">
        <f t="shared" si="16"/>
        <v>4</v>
      </c>
      <c r="N97" s="1">
        <f t="shared" si="17"/>
        <v>3</v>
      </c>
      <c r="O97" s="1">
        <v>1</v>
      </c>
      <c r="P97">
        <v>1</v>
      </c>
      <c r="Q97">
        <f ca="1">IFERROR(_xlfn.IFNA(MATCH($J97,INDIRECT("J"&amp;(1+P97)):$J$507,0)+P97,""),"")</f>
        <v>97</v>
      </c>
      <c r="R97">
        <f ca="1">IFERROR(_xlfn.IFNA(MATCH($J97,INDIRECT("J"&amp;(1+Q97)):$J$507,0)+Q97,""),"")</f>
        <v>105</v>
      </c>
      <c r="S97">
        <f ca="1">IFERROR(_xlfn.IFNA(MATCH($J97,INDIRECT("J"&amp;(1+R97)):$J$507,0)+R97,""),"")</f>
        <v>111</v>
      </c>
      <c r="T97" t="str">
        <f ca="1">IFERROR(_xlfn.IFNA(MATCH($J97,INDIRECT("J"&amp;(1+S97)):$J$507,0)+S97,""),"")</f>
        <v/>
      </c>
      <c r="U97">
        <f t="shared" ca="1" si="18"/>
        <v>4</v>
      </c>
      <c r="V97">
        <f t="shared" ca="1" si="19"/>
        <v>3</v>
      </c>
      <c r="W97">
        <f t="shared" ca="1" si="20"/>
        <v>2</v>
      </c>
      <c r="X97">
        <f t="shared" ca="1" si="21"/>
        <v>0</v>
      </c>
      <c r="Y97">
        <f t="shared" ca="1" si="22"/>
        <v>60</v>
      </c>
      <c r="Z97" t="str">
        <f t="shared" si="23"/>
        <v>Eer</v>
      </c>
      <c r="AA97">
        <f ca="1">VLOOKUP(Y97,音调排序索引表!$A$1:$B$14,2,FALSE)</f>
        <v>234</v>
      </c>
    </row>
    <row r="98" spans="1:27" ht="18.75" customHeight="1">
      <c r="A98" s="4"/>
      <c r="B98" s="4"/>
      <c r="C98" s="2"/>
      <c r="D98" s="2"/>
      <c r="E98" s="3"/>
      <c r="F98" s="2"/>
      <c r="G98" s="2"/>
      <c r="H98" s="1" t="str">
        <f>IF(LEFT(竖总表!F98,1)="`",RIGHT(竖总表!F98,LEN(竖总表!F98)-1),竖总表!F98)</f>
        <v>kang1</v>
      </c>
      <c r="I98" s="1" t="str">
        <f t="shared" si="12"/>
        <v>kang1</v>
      </c>
      <c r="J98" s="1" t="str">
        <f t="shared" si="13"/>
        <v>kang</v>
      </c>
      <c r="K98" s="1" t="str">
        <f t="shared" si="14"/>
        <v>k</v>
      </c>
      <c r="L98" s="1" t="str">
        <f t="shared" si="15"/>
        <v>ang</v>
      </c>
      <c r="M98" s="1">
        <f t="shared" si="16"/>
        <v>1</v>
      </c>
      <c r="N98" s="1">
        <f t="shared" si="17"/>
        <v>1</v>
      </c>
      <c r="O98" s="1">
        <v>1</v>
      </c>
      <c r="P98">
        <v>1</v>
      </c>
      <c r="Q98">
        <f ca="1">IFERROR(_xlfn.IFNA(MATCH($J98,INDIRECT("J"&amp;(1+P98)):$J$507,0)+P98,""),"")</f>
        <v>98</v>
      </c>
      <c r="R98" t="str">
        <f ca="1">IFERROR(_xlfn.IFNA(MATCH($J98,INDIRECT("J"&amp;(1+Q98)):$J$507,0)+Q98,""),"")</f>
        <v/>
      </c>
      <c r="S98" t="str">
        <f ca="1">IFERROR(_xlfn.IFNA(MATCH($J98,INDIRECT("J"&amp;(1+R98)):$J$507,0)+R98,""),"")</f>
        <v/>
      </c>
      <c r="T98" t="str">
        <f ca="1">IFERROR(_xlfn.IFNA(MATCH($J98,INDIRECT("J"&amp;(1+S98)):$J$507,0)+S98,""),"")</f>
        <v/>
      </c>
      <c r="U98">
        <f t="shared" ca="1" si="18"/>
        <v>1</v>
      </c>
      <c r="V98">
        <f t="shared" ca="1" si="19"/>
        <v>0</v>
      </c>
      <c r="W98">
        <f t="shared" ca="1" si="20"/>
        <v>0</v>
      </c>
      <c r="X98">
        <f t="shared" ca="1" si="21"/>
        <v>0</v>
      </c>
      <c r="Y98">
        <f t="shared" ca="1" si="22"/>
        <v>2</v>
      </c>
      <c r="Z98" t="str">
        <f t="shared" si="23"/>
        <v>Kang</v>
      </c>
      <c r="AA98">
        <f ca="1">VLOOKUP(Y98,音调排序索引表!$A$1:$B$14,2,FALSE)</f>
        <v>1</v>
      </c>
    </row>
    <row r="99" spans="1:27" ht="18.75" customHeight="1">
      <c r="A99" s="4"/>
      <c r="B99" s="4"/>
      <c r="C99" s="2"/>
      <c r="D99" s="2"/>
      <c r="E99" s="3"/>
      <c r="F99" s="2"/>
      <c r="G99" s="2"/>
      <c r="H99" s="1" t="str">
        <f>IF(LEFT(竖总表!F99,1)="`",RIGHT(竖总表!F99,LEN(竖总表!F99)-1),竖总表!F99)</f>
        <v>lang2</v>
      </c>
      <c r="I99" s="1" t="str">
        <f t="shared" si="12"/>
        <v>lang2</v>
      </c>
      <c r="J99" s="1" t="str">
        <f t="shared" si="13"/>
        <v>lang</v>
      </c>
      <c r="K99" s="1" t="str">
        <f t="shared" si="14"/>
        <v>l</v>
      </c>
      <c r="L99" s="1" t="str">
        <f t="shared" si="15"/>
        <v>ang</v>
      </c>
      <c r="M99" s="1">
        <f t="shared" si="16"/>
        <v>2</v>
      </c>
      <c r="N99" s="1">
        <f t="shared" si="17"/>
        <v>1</v>
      </c>
      <c r="O99" s="1">
        <v>1</v>
      </c>
      <c r="P99">
        <v>1</v>
      </c>
      <c r="Q99">
        <f ca="1">IFERROR(_xlfn.IFNA(MATCH($J99,INDIRECT("J"&amp;(1+P99)):$J$507,0)+P99,""),"")</f>
        <v>99</v>
      </c>
      <c r="R99" t="str">
        <f ca="1">IFERROR(_xlfn.IFNA(MATCH($J99,INDIRECT("J"&amp;(1+Q99)):$J$507,0)+Q99,""),"")</f>
        <v/>
      </c>
      <c r="S99" t="str">
        <f ca="1">IFERROR(_xlfn.IFNA(MATCH($J99,INDIRECT("J"&amp;(1+R99)):$J$507,0)+R99,""),"")</f>
        <v/>
      </c>
      <c r="T99" t="str">
        <f ca="1">IFERROR(_xlfn.IFNA(MATCH($J99,INDIRECT("J"&amp;(1+S99)):$J$507,0)+S99,""),"")</f>
        <v/>
      </c>
      <c r="U99">
        <f t="shared" ca="1" si="18"/>
        <v>2</v>
      </c>
      <c r="V99">
        <f t="shared" ca="1" si="19"/>
        <v>0</v>
      </c>
      <c r="W99">
        <f t="shared" ca="1" si="20"/>
        <v>0</v>
      </c>
      <c r="X99">
        <f t="shared" ca="1" si="21"/>
        <v>0</v>
      </c>
      <c r="Y99">
        <f t="shared" ca="1" si="22"/>
        <v>3</v>
      </c>
      <c r="Z99" t="str">
        <f t="shared" si="23"/>
        <v>Lang</v>
      </c>
      <c r="AA99">
        <f ca="1">VLOOKUP(Y99,音调排序索引表!$A$1:$B$14,2,FALSE)</f>
        <v>2</v>
      </c>
    </row>
    <row r="100" spans="1:27" ht="18.75" customHeight="1">
      <c r="A100" s="4"/>
      <c r="B100" s="4"/>
      <c r="C100" s="2"/>
      <c r="D100" s="2"/>
      <c r="E100" s="3"/>
      <c r="F100" s="2"/>
      <c r="G100" s="2"/>
      <c r="H100" s="1" t="str">
        <f>IF(LEFT(竖总表!F100,1)="`",RIGHT(竖总表!F100,LEN(竖总表!F100)-1),竖总表!F100)</f>
        <v>e4</v>
      </c>
      <c r="I100" s="1" t="str">
        <f t="shared" si="12"/>
        <v>e4</v>
      </c>
      <c r="J100" s="1" t="str">
        <f t="shared" si="13"/>
        <v>e</v>
      </c>
      <c r="K100" s="1" t="str">
        <f t="shared" si="14"/>
        <v>e</v>
      </c>
      <c r="L100" s="1" t="str">
        <f t="shared" si="15"/>
        <v>e</v>
      </c>
      <c r="M100" s="1">
        <f t="shared" si="16"/>
        <v>4</v>
      </c>
      <c r="N100" s="1">
        <f t="shared" si="17"/>
        <v>2</v>
      </c>
      <c r="O100" s="1">
        <v>1</v>
      </c>
      <c r="P100">
        <v>1</v>
      </c>
      <c r="Q100">
        <f ca="1">IFERROR(_xlfn.IFNA(MATCH($J100,INDIRECT("J"&amp;(1+P100)):$J$507,0)+P100,""),"")</f>
        <v>90</v>
      </c>
      <c r="R100">
        <f ca="1">IFERROR(_xlfn.IFNA(MATCH($J100,INDIRECT("J"&amp;(1+Q100)):$J$507,0)+Q100,""),"")</f>
        <v>100</v>
      </c>
      <c r="S100" t="str">
        <f ca="1">IFERROR(_xlfn.IFNA(MATCH($J100,INDIRECT("J"&amp;(1+R100)):$J$507,0)+R100,""),"")</f>
        <v/>
      </c>
      <c r="T100" t="str">
        <f ca="1">IFERROR(_xlfn.IFNA(MATCH($J100,INDIRECT("J"&amp;(1+S100)):$J$507,0)+S100,""),"")</f>
        <v/>
      </c>
      <c r="U100">
        <f t="shared" ca="1" si="18"/>
        <v>2</v>
      </c>
      <c r="V100">
        <f t="shared" ca="1" si="19"/>
        <v>4</v>
      </c>
      <c r="W100">
        <f t="shared" ca="1" si="20"/>
        <v>0</v>
      </c>
      <c r="X100">
        <f t="shared" ca="1" si="21"/>
        <v>0</v>
      </c>
      <c r="Y100">
        <f t="shared" ca="1" si="22"/>
        <v>15</v>
      </c>
      <c r="Z100" t="str">
        <f t="shared" si="23"/>
        <v>Ee</v>
      </c>
      <c r="AA100">
        <f ca="1">VLOOKUP(Y100,音调排序索引表!$A$1:$B$14,2,FALSE)</f>
        <v>24</v>
      </c>
    </row>
    <row r="101" spans="1:27" ht="18.75" customHeight="1">
      <c r="A101" s="4"/>
      <c r="B101" s="4"/>
      <c r="C101" s="2"/>
      <c r="D101" s="2"/>
      <c r="E101" s="3"/>
      <c r="F101" s="2"/>
      <c r="G101" s="2"/>
      <c r="H101" s="1" t="str">
        <f>IF(LEFT(竖总表!F101,1)="`",RIGHT(竖总表!F101,LEN(竖总表!F101)-1),竖总表!F101)</f>
        <v>en4</v>
      </c>
      <c r="I101" s="1" t="str">
        <f t="shared" si="12"/>
        <v>en4</v>
      </c>
      <c r="J101" s="1" t="str">
        <f t="shared" si="13"/>
        <v>en</v>
      </c>
      <c r="K101" s="1" t="str">
        <f t="shared" si="14"/>
        <v>e</v>
      </c>
      <c r="L101" s="1" t="str">
        <f t="shared" si="15"/>
        <v>en</v>
      </c>
      <c r="M101" s="1">
        <f t="shared" si="16"/>
        <v>4</v>
      </c>
      <c r="N101" s="1">
        <f t="shared" si="17"/>
        <v>2</v>
      </c>
      <c r="O101" s="1">
        <v>1</v>
      </c>
      <c r="P101">
        <v>1</v>
      </c>
      <c r="Q101">
        <f ca="1">IFERROR(_xlfn.IFNA(MATCH($J101,INDIRECT("J"&amp;(1+P101)):$J$507,0)+P101,""),"")</f>
        <v>101</v>
      </c>
      <c r="R101">
        <f ca="1">IFERROR(_xlfn.IFNA(MATCH($J101,INDIRECT("J"&amp;(1+Q101)):$J$507,0)+Q101,""),"")</f>
        <v>109</v>
      </c>
      <c r="S101" t="str">
        <f ca="1">IFERROR(_xlfn.IFNA(MATCH($J101,INDIRECT("J"&amp;(1+R101)):$J$507,0)+R101,""),"")</f>
        <v/>
      </c>
      <c r="T101" t="str">
        <f ca="1">IFERROR(_xlfn.IFNA(MATCH($J101,INDIRECT("J"&amp;(1+S101)):$J$507,0)+S101,""),"")</f>
        <v/>
      </c>
      <c r="U101">
        <f t="shared" ca="1" si="18"/>
        <v>4</v>
      </c>
      <c r="V101">
        <f t="shared" ca="1" si="19"/>
        <v>1</v>
      </c>
      <c r="W101">
        <f t="shared" ca="1" si="20"/>
        <v>0</v>
      </c>
      <c r="X101">
        <f t="shared" ca="1" si="21"/>
        <v>0</v>
      </c>
      <c r="Y101">
        <f t="shared" ca="1" si="22"/>
        <v>10</v>
      </c>
      <c r="Z101" t="str">
        <f t="shared" si="23"/>
        <v>Een</v>
      </c>
      <c r="AA101">
        <f ca="1">VLOOKUP(Y101,音调排序索引表!$A$1:$B$14,2,FALSE)</f>
        <v>14</v>
      </c>
    </row>
    <row r="102" spans="1:27" ht="18.75" customHeight="1">
      <c r="A102" s="4"/>
      <c r="B102" s="4"/>
      <c r="C102" s="2"/>
      <c r="D102" s="2"/>
      <c r="E102" s="3"/>
      <c r="F102" s="2"/>
      <c r="G102" s="2"/>
      <c r="H102" s="1" t="str">
        <f>IF(LEFT(竖总表!F102,1)="`",RIGHT(竖总表!F102,LEN(竖总表!F102)-1),竖总表!F102)</f>
        <v>ei4</v>
      </c>
      <c r="I102" s="1" t="str">
        <f t="shared" si="12"/>
        <v>ei4</v>
      </c>
      <c r="J102" s="1" t="str">
        <f t="shared" si="13"/>
        <v>ei</v>
      </c>
      <c r="K102" s="1" t="str">
        <f t="shared" si="14"/>
        <v>e</v>
      </c>
      <c r="L102" s="1" t="str">
        <f t="shared" si="15"/>
        <v>ei</v>
      </c>
      <c r="M102" s="1">
        <f t="shared" si="16"/>
        <v>4</v>
      </c>
      <c r="N102" s="1">
        <f t="shared" si="17"/>
        <v>2</v>
      </c>
      <c r="O102" s="1">
        <v>1</v>
      </c>
      <c r="P102">
        <v>1</v>
      </c>
      <c r="Q102">
        <f ca="1">IFERROR(_xlfn.IFNA(MATCH($J102,INDIRECT("J"&amp;(1+P102)):$J$507,0)+P102,""),"")</f>
        <v>10</v>
      </c>
      <c r="R102">
        <f ca="1">IFERROR(_xlfn.IFNA(MATCH($J102,INDIRECT("J"&amp;(1+Q102)):$J$507,0)+Q102,""),"")</f>
        <v>102</v>
      </c>
      <c r="S102" t="str">
        <f ca="1">IFERROR(_xlfn.IFNA(MATCH($J102,INDIRECT("J"&amp;(1+R102)):$J$507,0)+R102,""),"")</f>
        <v/>
      </c>
      <c r="T102" t="str">
        <f ca="1">IFERROR(_xlfn.IFNA(MATCH($J102,INDIRECT("J"&amp;(1+S102)):$J$507,0)+S102,""),"")</f>
        <v/>
      </c>
      <c r="U102">
        <f t="shared" ca="1" si="18"/>
        <v>1</v>
      </c>
      <c r="V102">
        <f t="shared" ca="1" si="19"/>
        <v>4</v>
      </c>
      <c r="W102">
        <f t="shared" ca="1" si="20"/>
        <v>0</v>
      </c>
      <c r="X102">
        <f t="shared" ca="1" si="21"/>
        <v>0</v>
      </c>
      <c r="Y102">
        <f t="shared" ca="1" si="22"/>
        <v>10</v>
      </c>
      <c r="Z102" t="str">
        <f t="shared" si="23"/>
        <v>Eei</v>
      </c>
      <c r="AA102">
        <f ca="1">VLOOKUP(Y102,音调排序索引表!$A$1:$B$14,2,FALSE)</f>
        <v>14</v>
      </c>
    </row>
    <row r="103" spans="1:27" ht="18.75" customHeight="1">
      <c r="A103" s="4"/>
      <c r="B103" s="4"/>
      <c r="C103" s="2"/>
      <c r="D103" s="2"/>
      <c r="E103" s="3"/>
      <c r="F103" s="2"/>
      <c r="G103" s="2"/>
      <c r="H103" s="1" t="str">
        <f>IF(LEFT(竖总表!F103,1)="`",RIGHT(竖总表!F103,LEN(竖总表!F103)-1),竖总表!F103)</f>
        <v>pi4</v>
      </c>
      <c r="I103" s="1" t="str">
        <f t="shared" si="12"/>
        <v>pi4</v>
      </c>
      <c r="J103" s="1" t="str">
        <f t="shared" si="13"/>
        <v>pi</v>
      </c>
      <c r="K103" s="1" t="str">
        <f t="shared" si="14"/>
        <v>p</v>
      </c>
      <c r="L103" s="1" t="str">
        <f t="shared" si="15"/>
        <v>i</v>
      </c>
      <c r="M103" s="1">
        <f t="shared" si="16"/>
        <v>4</v>
      </c>
      <c r="N103" s="1">
        <f t="shared" si="17"/>
        <v>2</v>
      </c>
      <c r="O103" s="1">
        <v>1</v>
      </c>
      <c r="P103">
        <v>1</v>
      </c>
      <c r="Q103">
        <f ca="1">IFERROR(_xlfn.IFNA(MATCH($J103,INDIRECT("J"&amp;(1+P103)):$J$507,0)+P103,""),"")</f>
        <v>103</v>
      </c>
      <c r="R103">
        <f ca="1">IFERROR(_xlfn.IFNA(MATCH($J103,INDIRECT("J"&amp;(1+Q103)):$J$507,0)+Q103,""),"")</f>
        <v>322</v>
      </c>
      <c r="S103" t="str">
        <f ca="1">IFERROR(_xlfn.IFNA(MATCH($J103,INDIRECT("J"&amp;(1+R103)):$J$507,0)+R103,""),"")</f>
        <v/>
      </c>
      <c r="T103" t="str">
        <f ca="1">IFERROR(_xlfn.IFNA(MATCH($J103,INDIRECT("J"&amp;(1+S103)):$J$507,0)+S103,""),"")</f>
        <v/>
      </c>
      <c r="U103">
        <f t="shared" ca="1" si="18"/>
        <v>4</v>
      </c>
      <c r="V103">
        <f t="shared" ca="1" si="19"/>
        <v>1</v>
      </c>
      <c r="W103">
        <f t="shared" ca="1" si="20"/>
        <v>0</v>
      </c>
      <c r="X103">
        <f t="shared" ca="1" si="21"/>
        <v>0</v>
      </c>
      <c r="Y103">
        <f t="shared" ca="1" si="22"/>
        <v>10</v>
      </c>
      <c r="Z103" t="str">
        <f t="shared" si="23"/>
        <v>Pi</v>
      </c>
      <c r="AA103">
        <f ca="1">VLOOKUP(Y103,音调排序索引表!$A$1:$B$14,2,FALSE)</f>
        <v>14</v>
      </c>
    </row>
    <row r="104" spans="1:27" ht="18.75" customHeight="1">
      <c r="A104" s="4"/>
      <c r="B104" s="4"/>
      <c r="C104" s="2"/>
      <c r="D104" s="2"/>
      <c r="E104" s="3"/>
      <c r="F104" s="2"/>
      <c r="G104" s="2"/>
      <c r="H104" s="1" t="str">
        <f>IF(LEFT(竖总表!F104,1)="`",RIGHT(竖总表!F104,LEN(竖总表!F104)-1),竖总表!F104)</f>
        <v>kiu1</v>
      </c>
      <c r="I104" s="1" t="str">
        <f t="shared" si="12"/>
        <v>kiu1</v>
      </c>
      <c r="J104" s="1" t="str">
        <f t="shared" si="13"/>
        <v>kiu</v>
      </c>
      <c r="K104" s="1" t="str">
        <f t="shared" si="14"/>
        <v>k</v>
      </c>
      <c r="L104" s="1" t="str">
        <f t="shared" si="15"/>
        <v>iu</v>
      </c>
      <c r="M104" s="1">
        <f t="shared" si="16"/>
        <v>1</v>
      </c>
      <c r="N104" s="1">
        <f t="shared" si="17"/>
        <v>2</v>
      </c>
      <c r="O104" s="1">
        <v>1</v>
      </c>
      <c r="P104">
        <v>1</v>
      </c>
      <c r="Q104">
        <f ca="1">IFERROR(_xlfn.IFNA(MATCH($J104,INDIRECT("J"&amp;(1+P104)):$J$507,0)+P104,""),"")</f>
        <v>104</v>
      </c>
      <c r="R104">
        <f ca="1">IFERROR(_xlfn.IFNA(MATCH($J104,INDIRECT("J"&amp;(1+Q104)):$J$507,0)+Q104,""),"")</f>
        <v>302</v>
      </c>
      <c r="S104" t="str">
        <f ca="1">IFERROR(_xlfn.IFNA(MATCH($J104,INDIRECT("J"&amp;(1+R104)):$J$507,0)+R104,""),"")</f>
        <v/>
      </c>
      <c r="T104" t="str">
        <f ca="1">IFERROR(_xlfn.IFNA(MATCH($J104,INDIRECT("J"&amp;(1+S104)):$J$507,0)+S104,""),"")</f>
        <v/>
      </c>
      <c r="U104">
        <f t="shared" ca="1" si="18"/>
        <v>1</v>
      </c>
      <c r="V104">
        <f t="shared" ca="1" si="19"/>
        <v>4</v>
      </c>
      <c r="W104">
        <f t="shared" ca="1" si="20"/>
        <v>0</v>
      </c>
      <c r="X104">
        <f t="shared" ca="1" si="21"/>
        <v>0</v>
      </c>
      <c r="Y104">
        <f t="shared" ca="1" si="22"/>
        <v>10</v>
      </c>
      <c r="Z104" t="str">
        <f t="shared" si="23"/>
        <v>Kiu</v>
      </c>
      <c r="AA104">
        <f ca="1">VLOOKUP(Y104,音调排序索引表!$A$1:$B$14,2,FALSE)</f>
        <v>14</v>
      </c>
    </row>
    <row r="105" spans="1:27" ht="18.75" customHeight="1">
      <c r="A105" s="4"/>
      <c r="B105" s="4"/>
      <c r="C105" s="2"/>
      <c r="D105" s="2"/>
      <c r="E105" s="3"/>
      <c r="F105" s="2"/>
      <c r="G105" s="2"/>
      <c r="H105" s="1" t="str">
        <f>IF(LEFT(竖总表!F105,1)="`",RIGHT(竖总表!F105,LEN(竖总表!F105)-1),竖总表!F105)</f>
        <v>er3</v>
      </c>
      <c r="I105" s="1" t="str">
        <f t="shared" si="12"/>
        <v>er3</v>
      </c>
      <c r="J105" s="1" t="str">
        <f t="shared" si="13"/>
        <v>er</v>
      </c>
      <c r="K105" s="1" t="str">
        <f t="shared" si="14"/>
        <v>e</v>
      </c>
      <c r="L105" s="1" t="str">
        <f t="shared" si="15"/>
        <v>er</v>
      </c>
      <c r="M105" s="1">
        <f t="shared" si="16"/>
        <v>3</v>
      </c>
      <c r="N105" s="1">
        <f t="shared" si="17"/>
        <v>3</v>
      </c>
      <c r="O105" s="1">
        <v>1</v>
      </c>
      <c r="P105">
        <v>1</v>
      </c>
      <c r="Q105">
        <f ca="1">IFERROR(_xlfn.IFNA(MATCH($J105,INDIRECT("J"&amp;(1+P105)):$J$507,0)+P105,""),"")</f>
        <v>97</v>
      </c>
      <c r="R105">
        <f ca="1">IFERROR(_xlfn.IFNA(MATCH($J105,INDIRECT("J"&amp;(1+Q105)):$J$507,0)+Q105,""),"")</f>
        <v>105</v>
      </c>
      <c r="S105">
        <f ca="1">IFERROR(_xlfn.IFNA(MATCH($J105,INDIRECT("J"&amp;(1+R105)):$J$507,0)+R105,""),"")</f>
        <v>111</v>
      </c>
      <c r="T105" t="str">
        <f ca="1">IFERROR(_xlfn.IFNA(MATCH($J105,INDIRECT("J"&amp;(1+S105)):$J$507,0)+S105,""),"")</f>
        <v/>
      </c>
      <c r="U105">
        <f t="shared" ca="1" si="18"/>
        <v>4</v>
      </c>
      <c r="V105">
        <f t="shared" ca="1" si="19"/>
        <v>3</v>
      </c>
      <c r="W105">
        <f t="shared" ca="1" si="20"/>
        <v>2</v>
      </c>
      <c r="X105">
        <f t="shared" ca="1" si="21"/>
        <v>0</v>
      </c>
      <c r="Y105">
        <f t="shared" ca="1" si="22"/>
        <v>60</v>
      </c>
      <c r="Z105" t="str">
        <f t="shared" si="23"/>
        <v>Eer</v>
      </c>
      <c r="AA105">
        <f ca="1">VLOOKUP(Y105,音调排序索引表!$A$1:$B$14,2,FALSE)</f>
        <v>234</v>
      </c>
    </row>
    <row r="106" spans="1:27" ht="18.75" customHeight="1">
      <c r="A106" s="4"/>
      <c r="B106" s="4"/>
      <c r="C106" s="2"/>
      <c r="D106" s="2"/>
      <c r="E106" s="3"/>
      <c r="F106" s="2"/>
      <c r="G106" s="2"/>
      <c r="H106" s="1" t="str">
        <f>IF(LEFT(竖总表!F106,1)="`",RIGHT(竖总表!F106,LEN(竖总表!F106)-1),竖总表!F106)</f>
        <v>shao2</v>
      </c>
      <c r="I106" s="1" t="str">
        <f t="shared" si="12"/>
        <v>sao2</v>
      </c>
      <c r="J106" s="1" t="str">
        <f t="shared" si="13"/>
        <v>sao</v>
      </c>
      <c r="K106" s="1" t="str">
        <f t="shared" si="14"/>
        <v>s</v>
      </c>
      <c r="L106" s="1" t="str">
        <f t="shared" si="15"/>
        <v>ao</v>
      </c>
      <c r="M106" s="1">
        <f t="shared" si="16"/>
        <v>2</v>
      </c>
      <c r="N106" s="1">
        <f t="shared" si="17"/>
        <v>2</v>
      </c>
      <c r="O106" s="1">
        <v>1</v>
      </c>
      <c r="P106">
        <v>1</v>
      </c>
      <c r="Q106">
        <f ca="1">IFERROR(_xlfn.IFNA(MATCH($J106,INDIRECT("J"&amp;(1+P106)):$J$507,0)+P106,""),"")</f>
        <v>106</v>
      </c>
      <c r="R106">
        <f ca="1">IFERROR(_xlfn.IFNA(MATCH($J106,INDIRECT("J"&amp;(1+Q106)):$J$507,0)+Q106,""),"")</f>
        <v>385</v>
      </c>
      <c r="S106" t="str">
        <f ca="1">IFERROR(_xlfn.IFNA(MATCH($J106,INDIRECT("J"&amp;(1+R106)):$J$507,0)+R106,""),"")</f>
        <v/>
      </c>
      <c r="T106" t="str">
        <f ca="1">IFERROR(_xlfn.IFNA(MATCH($J106,INDIRECT("J"&amp;(1+S106)):$J$507,0)+S106,""),"")</f>
        <v/>
      </c>
      <c r="U106">
        <f t="shared" ca="1" si="18"/>
        <v>2</v>
      </c>
      <c r="V106">
        <f t="shared" ca="1" si="19"/>
        <v>1</v>
      </c>
      <c r="W106">
        <f t="shared" ca="1" si="20"/>
        <v>0</v>
      </c>
      <c r="X106">
        <f t="shared" ca="1" si="21"/>
        <v>0</v>
      </c>
      <c r="Y106">
        <f t="shared" ca="1" si="22"/>
        <v>6</v>
      </c>
      <c r="Z106" t="str">
        <f t="shared" si="23"/>
        <v>Sao</v>
      </c>
      <c r="AA106">
        <f ca="1">VLOOKUP(Y106,音调排序索引表!$A$1:$B$14,2,FALSE)</f>
        <v>12</v>
      </c>
    </row>
    <row r="107" spans="1:27" ht="18.75" customHeight="1">
      <c r="A107" s="4"/>
      <c r="B107" s="4"/>
      <c r="C107" s="2"/>
      <c r="D107" s="2"/>
      <c r="E107" s="3"/>
      <c r="F107" s="2"/>
      <c r="G107" s="2"/>
      <c r="H107" s="1" t="str">
        <f>IF(LEFT(竖总表!F107,1)="`",RIGHT(竖总表!F107,LEN(竖总表!F107)-1),竖总表!F107)</f>
        <v>ti4</v>
      </c>
      <c r="I107" s="1" t="str">
        <f t="shared" si="12"/>
        <v>ti4</v>
      </c>
      <c r="J107" s="1" t="str">
        <f t="shared" si="13"/>
        <v>ti</v>
      </c>
      <c r="K107" s="1" t="str">
        <f t="shared" si="14"/>
        <v>t</v>
      </c>
      <c r="L107" s="1" t="str">
        <f t="shared" si="15"/>
        <v>i</v>
      </c>
      <c r="M107" s="1">
        <f t="shared" si="16"/>
        <v>4</v>
      </c>
      <c r="N107" s="1">
        <f t="shared" si="17"/>
        <v>3</v>
      </c>
      <c r="O107" s="1">
        <v>1</v>
      </c>
      <c r="P107">
        <v>1</v>
      </c>
      <c r="Q107">
        <f ca="1">IFERROR(_xlfn.IFNA(MATCH($J107,INDIRECT("J"&amp;(1+P107)):$J$507,0)+P107,""),"")</f>
        <v>107</v>
      </c>
      <c r="R107">
        <f ca="1">IFERROR(_xlfn.IFNA(MATCH($J107,INDIRECT("J"&amp;(1+Q107)):$J$507,0)+Q107,""),"")</f>
        <v>411</v>
      </c>
      <c r="S107">
        <f ca="1">IFERROR(_xlfn.IFNA(MATCH($J107,INDIRECT("J"&amp;(1+R107)):$J$507,0)+R107,""),"")</f>
        <v>413</v>
      </c>
      <c r="T107" t="str">
        <f ca="1">IFERROR(_xlfn.IFNA(MATCH($J107,INDIRECT("J"&amp;(1+S107)):$J$507,0)+S107,""),"")</f>
        <v/>
      </c>
      <c r="U107">
        <f t="shared" ca="1" si="18"/>
        <v>4</v>
      </c>
      <c r="V107">
        <f t="shared" ca="1" si="19"/>
        <v>1</v>
      </c>
      <c r="W107">
        <f t="shared" ca="1" si="20"/>
        <v>2</v>
      </c>
      <c r="X107">
        <f t="shared" ca="1" si="21"/>
        <v>0</v>
      </c>
      <c r="Y107">
        <f t="shared" ca="1" si="22"/>
        <v>30</v>
      </c>
      <c r="Z107" t="str">
        <f t="shared" si="23"/>
        <v>Ti</v>
      </c>
      <c r="AA107">
        <f ca="1">VLOOKUP(Y107,音调排序索引表!$A$1:$B$14,2,FALSE)</f>
        <v>124</v>
      </c>
    </row>
    <row r="108" spans="1:27" ht="18.75" customHeight="1">
      <c r="A108" s="4"/>
      <c r="B108" s="4"/>
      <c r="C108" s="2"/>
      <c r="D108" s="2"/>
      <c r="E108" s="3"/>
      <c r="F108" s="2"/>
      <c r="G108" s="2"/>
      <c r="H108" s="1" t="str">
        <f>IF(LEFT(竖总表!F108,1)="`",RIGHT(竖总表!F108,LEN(竖总表!F108)-1),竖总表!F108)</f>
        <v>wei2</v>
      </c>
      <c r="I108" s="1" t="str">
        <f t="shared" si="12"/>
        <v>wei2</v>
      </c>
      <c r="J108" s="1" t="str">
        <f t="shared" si="13"/>
        <v>wei</v>
      </c>
      <c r="K108" s="1" t="str">
        <f t="shared" si="14"/>
        <v>w</v>
      </c>
      <c r="L108" s="1" t="str">
        <f t="shared" si="15"/>
        <v>ei</v>
      </c>
      <c r="M108" s="1">
        <f t="shared" si="16"/>
        <v>2</v>
      </c>
      <c r="N108" s="1">
        <f t="shared" si="17"/>
        <v>3</v>
      </c>
      <c r="O108" s="1">
        <v>1</v>
      </c>
      <c r="P108">
        <v>1</v>
      </c>
      <c r="Q108">
        <f ca="1">IFERROR(_xlfn.IFNA(MATCH($J108,INDIRECT("J"&amp;(1+P108)):$J$507,0)+P108,""),"")</f>
        <v>20</v>
      </c>
      <c r="R108">
        <f ca="1">IFERROR(_xlfn.IFNA(MATCH($J108,INDIRECT("J"&amp;(1+Q108)):$J$507,0)+Q108,""),"")</f>
        <v>108</v>
      </c>
      <c r="S108">
        <f ca="1">IFERROR(_xlfn.IFNA(MATCH($J108,INDIRECT("J"&amp;(1+R108)):$J$507,0)+R108,""),"")</f>
        <v>437</v>
      </c>
      <c r="T108" t="str">
        <f ca="1">IFERROR(_xlfn.IFNA(MATCH($J108,INDIRECT("J"&amp;(1+S108)):$J$507,0)+S108,""),"")</f>
        <v/>
      </c>
      <c r="U108">
        <f t="shared" ca="1" si="18"/>
        <v>1</v>
      </c>
      <c r="V108">
        <f t="shared" ca="1" si="19"/>
        <v>2</v>
      </c>
      <c r="W108">
        <f t="shared" ca="1" si="20"/>
        <v>4</v>
      </c>
      <c r="X108">
        <f t="shared" ca="1" si="21"/>
        <v>0</v>
      </c>
      <c r="Y108">
        <f t="shared" ca="1" si="22"/>
        <v>30</v>
      </c>
      <c r="Z108" t="str">
        <f t="shared" si="23"/>
        <v>Wei</v>
      </c>
      <c r="AA108">
        <f ca="1">VLOOKUP(Y108,音调排序索引表!$A$1:$B$14,2,FALSE)</f>
        <v>124</v>
      </c>
    </row>
    <row r="109" spans="1:27" ht="18.75" customHeight="1">
      <c r="A109" s="4"/>
      <c r="B109" s="4"/>
      <c r="C109" s="2"/>
      <c r="D109" s="2"/>
      <c r="E109" s="3"/>
      <c r="F109" s="2"/>
      <c r="G109" s="2"/>
      <c r="H109" s="1" t="str">
        <f>IF(LEFT(竖总表!F109,1)="`",RIGHT(竖总表!F109,LEN(竖总表!F109)-1),竖总表!F109)</f>
        <v>en1</v>
      </c>
      <c r="I109" s="1" t="str">
        <f t="shared" si="12"/>
        <v>en1</v>
      </c>
      <c r="J109" s="1" t="str">
        <f t="shared" si="13"/>
        <v>en</v>
      </c>
      <c r="K109" s="1" t="str">
        <f t="shared" si="14"/>
        <v>e</v>
      </c>
      <c r="L109" s="1" t="str">
        <f t="shared" si="15"/>
        <v>en</v>
      </c>
      <c r="M109" s="1">
        <f t="shared" si="16"/>
        <v>1</v>
      </c>
      <c r="N109" s="1">
        <f t="shared" si="17"/>
        <v>2</v>
      </c>
      <c r="O109" s="1">
        <v>1</v>
      </c>
      <c r="P109">
        <v>1</v>
      </c>
      <c r="Q109">
        <f ca="1">IFERROR(_xlfn.IFNA(MATCH($J109,INDIRECT("J"&amp;(1+P109)):$J$507,0)+P109,""),"")</f>
        <v>101</v>
      </c>
      <c r="R109">
        <f ca="1">IFERROR(_xlfn.IFNA(MATCH($J109,INDIRECT("J"&amp;(1+Q109)):$J$507,0)+Q109,""),"")</f>
        <v>109</v>
      </c>
      <c r="S109" t="str">
        <f ca="1">IFERROR(_xlfn.IFNA(MATCH($J109,INDIRECT("J"&amp;(1+R109)):$J$507,0)+R109,""),"")</f>
        <v/>
      </c>
      <c r="T109" t="str">
        <f ca="1">IFERROR(_xlfn.IFNA(MATCH($J109,INDIRECT("J"&amp;(1+S109)):$J$507,0)+S109,""),"")</f>
        <v/>
      </c>
      <c r="U109">
        <f t="shared" ca="1" si="18"/>
        <v>4</v>
      </c>
      <c r="V109">
        <f t="shared" ca="1" si="19"/>
        <v>1</v>
      </c>
      <c r="W109">
        <f t="shared" ca="1" si="20"/>
        <v>0</v>
      </c>
      <c r="X109">
        <f t="shared" ca="1" si="21"/>
        <v>0</v>
      </c>
      <c r="Y109">
        <f t="shared" ca="1" si="22"/>
        <v>10</v>
      </c>
      <c r="Z109" t="str">
        <f t="shared" si="23"/>
        <v>Een</v>
      </c>
      <c r="AA109">
        <f ca="1">VLOOKUP(Y109,音调排序索引表!$A$1:$B$14,2,FALSE)</f>
        <v>14</v>
      </c>
    </row>
    <row r="110" spans="1:27" ht="18.75" customHeight="1">
      <c r="A110" s="4"/>
      <c r="B110" s="4"/>
      <c r="C110" s="2"/>
      <c r="D110" s="2"/>
      <c r="E110" s="3"/>
      <c r="F110" s="2"/>
      <c r="G110" s="2"/>
      <c r="H110" s="1" t="str">
        <f>IF(LEFT(竖总表!F110,1)="`",RIGHT(竖总表!F110,LEN(竖总表!F110)-1),竖总表!F110)</f>
        <v>yu2</v>
      </c>
      <c r="I110" s="1" t="str">
        <f t="shared" si="12"/>
        <v>yu2</v>
      </c>
      <c r="J110" s="1" t="str">
        <f t="shared" si="13"/>
        <v>yu</v>
      </c>
      <c r="K110" s="1" t="str">
        <f t="shared" si="14"/>
        <v>y</v>
      </c>
      <c r="L110" s="1" t="str">
        <f t="shared" si="15"/>
        <v>u</v>
      </c>
      <c r="M110" s="1">
        <f t="shared" si="16"/>
        <v>2</v>
      </c>
      <c r="N110" s="1">
        <f t="shared" si="17"/>
        <v>2</v>
      </c>
      <c r="O110" s="1">
        <v>1</v>
      </c>
      <c r="P110">
        <v>1</v>
      </c>
      <c r="Q110">
        <f ca="1">IFERROR(_xlfn.IFNA(MATCH($J110,INDIRECT("J"&amp;(1+P110)):$J$507,0)+P110,""),"")</f>
        <v>110</v>
      </c>
      <c r="R110">
        <f ca="1">IFERROR(_xlfn.IFNA(MATCH($J110,INDIRECT("J"&amp;(1+Q110)):$J$507,0)+Q110,""),"")</f>
        <v>475</v>
      </c>
      <c r="S110" t="str">
        <f ca="1">IFERROR(_xlfn.IFNA(MATCH($J110,INDIRECT("J"&amp;(1+R110)):$J$507,0)+R110,""),"")</f>
        <v/>
      </c>
      <c r="T110" t="str">
        <f ca="1">IFERROR(_xlfn.IFNA(MATCH($J110,INDIRECT("J"&amp;(1+S110)):$J$507,0)+S110,""),"")</f>
        <v/>
      </c>
      <c r="U110">
        <f t="shared" ca="1" si="18"/>
        <v>2</v>
      </c>
      <c r="V110">
        <f t="shared" ca="1" si="19"/>
        <v>4</v>
      </c>
      <c r="W110">
        <f t="shared" ca="1" si="20"/>
        <v>0</v>
      </c>
      <c r="X110">
        <f t="shared" ca="1" si="21"/>
        <v>0</v>
      </c>
      <c r="Y110">
        <f t="shared" ca="1" si="22"/>
        <v>15</v>
      </c>
      <c r="Z110" t="str">
        <f t="shared" si="23"/>
        <v>Yu</v>
      </c>
      <c r="AA110">
        <f ca="1">VLOOKUP(Y110,音调排序索引表!$A$1:$B$14,2,FALSE)</f>
        <v>24</v>
      </c>
    </row>
    <row r="111" spans="1:27" ht="18.75" customHeight="1">
      <c r="A111" s="4"/>
      <c r="B111" s="4"/>
      <c r="C111" s="2"/>
      <c r="D111" s="2"/>
      <c r="E111" s="3"/>
      <c r="F111" s="2"/>
      <c r="G111" s="2"/>
      <c r="H111" s="1" t="str">
        <f>IF(LEFT(竖总表!F111,1)="`",RIGHT(竖总表!F111,LEN(竖总表!F111)-1),竖总表!F111)</f>
        <v>er2</v>
      </c>
      <c r="I111" s="1" t="str">
        <f t="shared" si="12"/>
        <v>er2</v>
      </c>
      <c r="J111" s="1" t="str">
        <f t="shared" si="13"/>
        <v>er</v>
      </c>
      <c r="K111" s="1" t="str">
        <f t="shared" si="14"/>
        <v>e</v>
      </c>
      <c r="L111" s="1" t="str">
        <f t="shared" si="15"/>
        <v>er</v>
      </c>
      <c r="M111" s="1">
        <f t="shared" si="16"/>
        <v>2</v>
      </c>
      <c r="N111" s="1">
        <f t="shared" si="17"/>
        <v>3</v>
      </c>
      <c r="O111" s="1">
        <v>1</v>
      </c>
      <c r="P111">
        <v>1</v>
      </c>
      <c r="Q111">
        <f ca="1">IFERROR(_xlfn.IFNA(MATCH($J111,INDIRECT("J"&amp;(1+P111)):$J$507,0)+P111,""),"")</f>
        <v>97</v>
      </c>
      <c r="R111">
        <f ca="1">IFERROR(_xlfn.IFNA(MATCH($J111,INDIRECT("J"&amp;(1+Q111)):$J$507,0)+Q111,""),"")</f>
        <v>105</v>
      </c>
      <c r="S111">
        <f ca="1">IFERROR(_xlfn.IFNA(MATCH($J111,INDIRECT("J"&amp;(1+R111)):$J$507,0)+R111,""),"")</f>
        <v>111</v>
      </c>
      <c r="T111" t="str">
        <f ca="1">IFERROR(_xlfn.IFNA(MATCH($J111,INDIRECT("J"&amp;(1+S111)):$J$507,0)+S111,""),"")</f>
        <v/>
      </c>
      <c r="U111">
        <f t="shared" ca="1" si="18"/>
        <v>4</v>
      </c>
      <c r="V111">
        <f t="shared" ca="1" si="19"/>
        <v>3</v>
      </c>
      <c r="W111">
        <f t="shared" ca="1" si="20"/>
        <v>2</v>
      </c>
      <c r="X111">
        <f t="shared" ca="1" si="21"/>
        <v>0</v>
      </c>
      <c r="Y111">
        <f t="shared" ca="1" si="22"/>
        <v>60</v>
      </c>
      <c r="Z111" t="str">
        <f t="shared" si="23"/>
        <v>Eer</v>
      </c>
      <c r="AA111">
        <f ca="1">VLOOKUP(Y111,音调排序索引表!$A$1:$B$14,2,FALSE)</f>
        <v>234</v>
      </c>
    </row>
    <row r="112" spans="1:27" ht="18.75" customHeight="1">
      <c r="A112" s="4"/>
      <c r="B112" s="4"/>
      <c r="C112" s="2"/>
      <c r="D112" s="2"/>
      <c r="E112" s="3"/>
      <c r="F112" s="2"/>
      <c r="G112" s="2"/>
      <c r="H112" s="1" t="str">
        <f>IF(LEFT(竖总表!F112,1)="`",RIGHT(竖总表!F112,LEN(竖总表!F112)-1),竖总表!F112)</f>
        <v>fao4</v>
      </c>
      <c r="I112" s="1" t="str">
        <f t="shared" si="12"/>
        <v>fao4</v>
      </c>
      <c r="J112" s="1" t="str">
        <f t="shared" si="13"/>
        <v>fao</v>
      </c>
      <c r="K112" s="1" t="str">
        <f t="shared" si="14"/>
        <v>f</v>
      </c>
      <c r="L112" s="1" t="str">
        <f t="shared" si="15"/>
        <v>ao</v>
      </c>
      <c r="M112" s="1">
        <f t="shared" si="16"/>
        <v>4</v>
      </c>
      <c r="N112" s="1">
        <f t="shared" si="17"/>
        <v>1</v>
      </c>
      <c r="O112" s="1">
        <v>1</v>
      </c>
      <c r="P112">
        <v>1</v>
      </c>
      <c r="Q112">
        <f ca="1">IFERROR(_xlfn.IFNA(MATCH($J112,INDIRECT("J"&amp;(1+P112)):$J$507,0)+P112,""),"")</f>
        <v>112</v>
      </c>
      <c r="R112" t="str">
        <f ca="1">IFERROR(_xlfn.IFNA(MATCH($J112,INDIRECT("J"&amp;(1+Q112)):$J$507,0)+Q112,""),"")</f>
        <v/>
      </c>
      <c r="S112" t="str">
        <f ca="1">IFERROR(_xlfn.IFNA(MATCH($J112,INDIRECT("J"&amp;(1+R112)):$J$507,0)+R112,""),"")</f>
        <v/>
      </c>
      <c r="T112" t="str">
        <f ca="1">IFERROR(_xlfn.IFNA(MATCH($J112,INDIRECT("J"&amp;(1+S112)):$J$507,0)+S112,""),"")</f>
        <v/>
      </c>
      <c r="U112">
        <f t="shared" ca="1" si="18"/>
        <v>4</v>
      </c>
      <c r="V112">
        <f t="shared" ca="1" si="19"/>
        <v>0</v>
      </c>
      <c r="W112">
        <f t="shared" ca="1" si="20"/>
        <v>0</v>
      </c>
      <c r="X112">
        <f t="shared" ca="1" si="21"/>
        <v>0</v>
      </c>
      <c r="Y112">
        <f t="shared" ca="1" si="22"/>
        <v>5</v>
      </c>
      <c r="Z112" t="str">
        <f t="shared" si="23"/>
        <v>Fao</v>
      </c>
      <c r="AA112">
        <f ca="1">VLOOKUP(Y112,音调排序索引表!$A$1:$B$14,2,FALSE)</f>
        <v>4</v>
      </c>
    </row>
    <row r="113" spans="1:27" ht="18.75" customHeight="1">
      <c r="A113" s="4"/>
      <c r="B113" s="4"/>
      <c r="C113" s="2"/>
      <c r="D113" s="2"/>
      <c r="E113" s="3"/>
      <c r="F113" s="2"/>
      <c r="G113" s="2"/>
      <c r="H113" s="1" t="str">
        <f>IF(LEFT(竖总表!F113,1)="`",RIGHT(竖总表!F113,LEN(竖总表!F113)-1),竖总表!F113)</f>
        <v>fou4</v>
      </c>
      <c r="I113" s="1" t="str">
        <f t="shared" si="12"/>
        <v>fou4</v>
      </c>
      <c r="J113" s="1" t="str">
        <f t="shared" si="13"/>
        <v>fou</v>
      </c>
      <c r="K113" s="1" t="str">
        <f t="shared" si="14"/>
        <v>f</v>
      </c>
      <c r="L113" s="1" t="str">
        <f t="shared" si="15"/>
        <v>ou</v>
      </c>
      <c r="M113" s="1">
        <f t="shared" si="16"/>
        <v>4</v>
      </c>
      <c r="N113" s="1">
        <f t="shared" si="17"/>
        <v>1</v>
      </c>
      <c r="O113" s="1">
        <v>1</v>
      </c>
      <c r="P113">
        <v>1</v>
      </c>
      <c r="Q113">
        <f ca="1">IFERROR(_xlfn.IFNA(MATCH($J113,INDIRECT("J"&amp;(1+P113)):$J$507,0)+P113,""),"")</f>
        <v>113</v>
      </c>
      <c r="R113" t="str">
        <f ca="1">IFERROR(_xlfn.IFNA(MATCH($J113,INDIRECT("J"&amp;(1+Q113)):$J$507,0)+Q113,""),"")</f>
        <v/>
      </c>
      <c r="S113" t="str">
        <f ca="1">IFERROR(_xlfn.IFNA(MATCH($J113,INDIRECT("J"&amp;(1+R113)):$J$507,0)+R113,""),"")</f>
        <v/>
      </c>
      <c r="T113" t="str">
        <f ca="1">IFERROR(_xlfn.IFNA(MATCH($J113,INDIRECT("J"&amp;(1+S113)):$J$507,0)+S113,""),"")</f>
        <v/>
      </c>
      <c r="U113">
        <f t="shared" ca="1" si="18"/>
        <v>4</v>
      </c>
      <c r="V113">
        <f t="shared" ca="1" si="19"/>
        <v>0</v>
      </c>
      <c r="W113">
        <f t="shared" ca="1" si="20"/>
        <v>0</v>
      </c>
      <c r="X113">
        <f t="shared" ca="1" si="21"/>
        <v>0</v>
      </c>
      <c r="Y113">
        <f t="shared" ca="1" si="22"/>
        <v>5</v>
      </c>
      <c r="Z113" t="str">
        <f t="shared" si="23"/>
        <v>Fou</v>
      </c>
      <c r="AA113">
        <f ca="1">VLOOKUP(Y113,音调排序索引表!$A$1:$B$14,2,FALSE)</f>
        <v>4</v>
      </c>
    </row>
    <row r="114" spans="1:27" ht="18.75" customHeight="1">
      <c r="A114" s="4"/>
      <c r="B114" s="4"/>
      <c r="C114" s="2"/>
      <c r="D114" s="2"/>
      <c r="E114" s="3"/>
      <c r="F114" s="2"/>
      <c r="G114" s="2"/>
      <c r="H114" s="1" t="str">
        <f>IF(LEFT(竖总表!F114,1)="`",RIGHT(竖总表!F114,LEN(竖总表!F114)-1),竖总表!F114)</f>
        <v>fai1</v>
      </c>
      <c r="I114" s="1" t="str">
        <f t="shared" si="12"/>
        <v>fai1</v>
      </c>
      <c r="J114" s="1" t="str">
        <f t="shared" si="13"/>
        <v>fai</v>
      </c>
      <c r="K114" s="1" t="str">
        <f t="shared" si="14"/>
        <v>f</v>
      </c>
      <c r="L114" s="1" t="str">
        <f t="shared" si="15"/>
        <v>ai</v>
      </c>
      <c r="M114" s="1">
        <f t="shared" si="16"/>
        <v>1</v>
      </c>
      <c r="N114" s="1">
        <f t="shared" si="17"/>
        <v>1</v>
      </c>
      <c r="O114" s="1">
        <v>1</v>
      </c>
      <c r="P114">
        <v>1</v>
      </c>
      <c r="Q114">
        <f ca="1">IFERROR(_xlfn.IFNA(MATCH($J114,INDIRECT("J"&amp;(1+P114)):$J$507,0)+P114,""),"")</f>
        <v>114</v>
      </c>
      <c r="R114" t="str">
        <f ca="1">IFERROR(_xlfn.IFNA(MATCH($J114,INDIRECT("J"&amp;(1+Q114)):$J$507,0)+Q114,""),"")</f>
        <v/>
      </c>
      <c r="S114" t="str">
        <f ca="1">IFERROR(_xlfn.IFNA(MATCH($J114,INDIRECT("J"&amp;(1+R114)):$J$507,0)+R114,""),"")</f>
        <v/>
      </c>
      <c r="T114" t="str">
        <f ca="1">IFERROR(_xlfn.IFNA(MATCH($J114,INDIRECT("J"&amp;(1+S114)):$J$507,0)+S114,""),"")</f>
        <v/>
      </c>
      <c r="U114">
        <f t="shared" ca="1" si="18"/>
        <v>1</v>
      </c>
      <c r="V114">
        <f t="shared" ca="1" si="19"/>
        <v>0</v>
      </c>
      <c r="W114">
        <f t="shared" ca="1" si="20"/>
        <v>0</v>
      </c>
      <c r="X114">
        <f t="shared" ca="1" si="21"/>
        <v>0</v>
      </c>
      <c r="Y114">
        <f t="shared" ca="1" si="22"/>
        <v>2</v>
      </c>
      <c r="Z114" t="str">
        <f t="shared" si="23"/>
        <v>Fai</v>
      </c>
      <c r="AA114">
        <f ca="1">VLOOKUP(Y114,音调排序索引表!$A$1:$B$14,2,FALSE)</f>
        <v>1</v>
      </c>
    </row>
    <row r="115" spans="1:27" ht="18.75" customHeight="1">
      <c r="A115" s="4"/>
      <c r="B115" s="4"/>
      <c r="C115" s="6"/>
      <c r="D115" s="6"/>
      <c r="E115" s="3"/>
      <c r="F115" s="6"/>
      <c r="G115" s="6"/>
      <c r="H115" s="1" t="str">
        <f>IF(LEFT(竖总表!F115,1)="`",RIGHT(竖总表!F115,LEN(竖总表!F115)-1),竖总表!F115)</f>
        <v>fen1</v>
      </c>
      <c r="I115" s="1" t="str">
        <f t="shared" si="12"/>
        <v>fen1</v>
      </c>
      <c r="J115" s="1" t="str">
        <f t="shared" si="13"/>
        <v>fen</v>
      </c>
      <c r="K115" s="1" t="str">
        <f t="shared" si="14"/>
        <v>f</v>
      </c>
      <c r="L115" s="1" t="str">
        <f t="shared" si="15"/>
        <v>en</v>
      </c>
      <c r="M115" s="1">
        <f t="shared" si="16"/>
        <v>1</v>
      </c>
      <c r="N115" s="1">
        <f t="shared" si="17"/>
        <v>3</v>
      </c>
      <c r="O115" s="1">
        <v>1</v>
      </c>
      <c r="P115">
        <v>1</v>
      </c>
      <c r="Q115">
        <f ca="1">IFERROR(_xlfn.IFNA(MATCH($J115,INDIRECT("J"&amp;(1+P115)):$J$507,0)+P115,""),"")</f>
        <v>115</v>
      </c>
      <c r="R115">
        <f ca="1">IFERROR(_xlfn.IFNA(MATCH($J115,INDIRECT("J"&amp;(1+Q115)):$J$507,0)+Q115,""),"")</f>
        <v>122</v>
      </c>
      <c r="S115">
        <f ca="1">IFERROR(_xlfn.IFNA(MATCH($J115,INDIRECT("J"&amp;(1+R115)):$J$507,0)+R115,""),"")</f>
        <v>293</v>
      </c>
      <c r="T115" t="str">
        <f ca="1">IFERROR(_xlfn.IFNA(MATCH($J115,INDIRECT("J"&amp;(1+S115)):$J$507,0)+S115,""),"")</f>
        <v/>
      </c>
      <c r="U115">
        <f t="shared" ca="1" si="18"/>
        <v>1</v>
      </c>
      <c r="V115">
        <f t="shared" ca="1" si="19"/>
        <v>2</v>
      </c>
      <c r="W115">
        <f t="shared" ca="1" si="20"/>
        <v>3</v>
      </c>
      <c r="X115">
        <f t="shared" ca="1" si="21"/>
        <v>0</v>
      </c>
      <c r="Y115">
        <f t="shared" ca="1" si="22"/>
        <v>24</v>
      </c>
      <c r="Z115" t="str">
        <f t="shared" si="23"/>
        <v>Fen</v>
      </c>
      <c r="AA115">
        <f ca="1">VLOOKUP(Y115,音调排序索引表!$A$1:$B$14,2,FALSE)</f>
        <v>123</v>
      </c>
    </row>
    <row r="116" spans="1:27" ht="18.75" customHeight="1">
      <c r="A116" s="4"/>
      <c r="B116" s="4"/>
      <c r="C116" s="2"/>
      <c r="D116" s="2"/>
      <c r="E116" s="3"/>
      <c r="F116" s="2"/>
      <c r="G116" s="2"/>
      <c r="H116" s="1" t="str">
        <f>IF(LEFT(竖总表!F116,1)="`",RIGHT(竖总表!F116,LEN(竖总表!F116)-1),竖总表!F116)</f>
        <v>fei1</v>
      </c>
      <c r="I116" s="1" t="str">
        <f t="shared" si="12"/>
        <v>fei1</v>
      </c>
      <c r="J116" s="1" t="str">
        <f t="shared" si="13"/>
        <v>fei</v>
      </c>
      <c r="K116" s="1" t="str">
        <f t="shared" si="14"/>
        <v>f</v>
      </c>
      <c r="L116" s="1" t="str">
        <f t="shared" si="15"/>
        <v>ei</v>
      </c>
      <c r="M116" s="1">
        <f t="shared" si="16"/>
        <v>1</v>
      </c>
      <c r="N116" s="1">
        <f t="shared" si="17"/>
        <v>3</v>
      </c>
      <c r="O116" s="1">
        <v>1</v>
      </c>
      <c r="P116">
        <v>1</v>
      </c>
      <c r="Q116">
        <f ca="1">IFERROR(_xlfn.IFNA(MATCH($J116,INDIRECT("J"&amp;(1+P116)):$J$507,0)+P116,""),"")</f>
        <v>116</v>
      </c>
      <c r="R116">
        <f ca="1">IFERROR(_xlfn.IFNA(MATCH($J116,INDIRECT("J"&amp;(1+Q116)):$J$507,0)+Q116,""),"")</f>
        <v>123</v>
      </c>
      <c r="S116">
        <f ca="1">IFERROR(_xlfn.IFNA(MATCH($J116,INDIRECT("J"&amp;(1+R116)):$J$507,0)+R116,""),"")</f>
        <v>125</v>
      </c>
      <c r="T116" t="str">
        <f ca="1">IFERROR(_xlfn.IFNA(MATCH($J116,INDIRECT("J"&amp;(1+S116)):$J$507,0)+S116,""),"")</f>
        <v/>
      </c>
      <c r="U116">
        <f t="shared" ca="1" si="18"/>
        <v>1</v>
      </c>
      <c r="V116">
        <f t="shared" ca="1" si="19"/>
        <v>2</v>
      </c>
      <c r="W116">
        <f t="shared" ca="1" si="20"/>
        <v>4</v>
      </c>
      <c r="X116">
        <f t="shared" ca="1" si="21"/>
        <v>0</v>
      </c>
      <c r="Y116">
        <f t="shared" ca="1" si="22"/>
        <v>30</v>
      </c>
      <c r="Z116" t="str">
        <f t="shared" si="23"/>
        <v>Fei</v>
      </c>
      <c r="AA116">
        <f ca="1">VLOOKUP(Y116,音调排序索引表!$A$1:$B$14,2,FALSE)</f>
        <v>124</v>
      </c>
    </row>
    <row r="117" spans="1:27" ht="18.75" customHeight="1">
      <c r="A117" s="4"/>
      <c r="B117" s="4"/>
      <c r="C117" s="2"/>
      <c r="D117" s="2"/>
      <c r="E117" s="3"/>
      <c r="F117" s="2"/>
      <c r="G117" s="2"/>
      <c r="H117" s="1" t="str">
        <f>IF(LEFT(竖总表!F117,1)="`",RIGHT(竖总表!F117,LEN(竖总表!F117)-1),竖总表!F117)</f>
        <v>fa4</v>
      </c>
      <c r="I117" s="1" t="str">
        <f t="shared" si="12"/>
        <v>fa4</v>
      </c>
      <c r="J117" s="1" t="str">
        <f t="shared" si="13"/>
        <v>fa</v>
      </c>
      <c r="K117" s="1" t="str">
        <f t="shared" si="14"/>
        <v>f</v>
      </c>
      <c r="L117" s="1" t="str">
        <f t="shared" si="15"/>
        <v>a</v>
      </c>
      <c r="M117" s="1">
        <f t="shared" si="16"/>
        <v>4</v>
      </c>
      <c r="N117" s="1">
        <f t="shared" si="17"/>
        <v>2</v>
      </c>
      <c r="O117" s="1">
        <v>1</v>
      </c>
      <c r="P117">
        <v>1</v>
      </c>
      <c r="Q117">
        <f ca="1">IFERROR(_xlfn.IFNA(MATCH($J117,INDIRECT("J"&amp;(1+P117)):$J$507,0)+P117,""),"")</f>
        <v>117</v>
      </c>
      <c r="R117">
        <f ca="1">IFERROR(_xlfn.IFNA(MATCH($J117,INDIRECT("J"&amp;(1+Q117)):$J$507,0)+Q117,""),"")</f>
        <v>129</v>
      </c>
      <c r="S117" t="str">
        <f ca="1">IFERROR(_xlfn.IFNA(MATCH($J117,INDIRECT("J"&amp;(1+R117)):$J$507,0)+R117,""),"")</f>
        <v/>
      </c>
      <c r="T117" t="str">
        <f ca="1">IFERROR(_xlfn.IFNA(MATCH($J117,INDIRECT("J"&amp;(1+S117)):$J$507,0)+S117,""),"")</f>
        <v/>
      </c>
      <c r="U117">
        <f t="shared" ca="1" si="18"/>
        <v>4</v>
      </c>
      <c r="V117">
        <f t="shared" ca="1" si="19"/>
        <v>1</v>
      </c>
      <c r="W117">
        <f t="shared" ca="1" si="20"/>
        <v>0</v>
      </c>
      <c r="X117">
        <f t="shared" ca="1" si="21"/>
        <v>0</v>
      </c>
      <c r="Y117">
        <f t="shared" ca="1" si="22"/>
        <v>10</v>
      </c>
      <c r="Z117" t="str">
        <f t="shared" si="23"/>
        <v>Fa</v>
      </c>
      <c r="AA117">
        <f ca="1">VLOOKUP(Y117,音调排序索引表!$A$1:$B$14,2,FALSE)</f>
        <v>14</v>
      </c>
    </row>
    <row r="118" spans="1:27" ht="18.75" customHeight="1">
      <c r="A118" s="4"/>
      <c r="B118" s="4"/>
      <c r="C118" s="2"/>
      <c r="D118" s="2"/>
      <c r="E118" s="3"/>
      <c r="F118" s="2"/>
      <c r="G118" s="2"/>
      <c r="H118" s="1" t="str">
        <f>IF(LEFT(竖总表!F118,1)="`",RIGHT(竖总表!F118,LEN(竖总表!F118)-1),竖总表!F118)</f>
        <v>feng4</v>
      </c>
      <c r="I118" s="1" t="str">
        <f t="shared" si="12"/>
        <v>feng4</v>
      </c>
      <c r="J118" s="1" t="str">
        <f t="shared" si="13"/>
        <v>feng</v>
      </c>
      <c r="K118" s="1" t="str">
        <f t="shared" si="14"/>
        <v>f</v>
      </c>
      <c r="L118" s="1" t="str">
        <f t="shared" si="15"/>
        <v>eng</v>
      </c>
      <c r="M118" s="1">
        <f t="shared" si="16"/>
        <v>4</v>
      </c>
      <c r="N118" s="1">
        <f t="shared" si="17"/>
        <v>3</v>
      </c>
      <c r="O118" s="1">
        <v>1</v>
      </c>
      <c r="P118">
        <v>1</v>
      </c>
      <c r="Q118">
        <f ca="1">IFERROR(_xlfn.IFNA(MATCH($J118,INDIRECT("J"&amp;(1+P118)):$J$507,0)+P118,""),"")</f>
        <v>118</v>
      </c>
      <c r="R118">
        <f ca="1">IFERROR(_xlfn.IFNA(MATCH($J118,INDIRECT("J"&amp;(1+Q118)):$J$507,0)+Q118,""),"")</f>
        <v>127</v>
      </c>
      <c r="S118">
        <f ca="1">IFERROR(_xlfn.IFNA(MATCH($J118,INDIRECT("J"&amp;(1+R118)):$J$507,0)+R118,""),"")</f>
        <v>133</v>
      </c>
      <c r="T118" t="str">
        <f ca="1">IFERROR(_xlfn.IFNA(MATCH($J118,INDIRECT("J"&amp;(1+S118)):$J$507,0)+S118,""),"")</f>
        <v/>
      </c>
      <c r="U118">
        <f t="shared" ca="1" si="18"/>
        <v>4</v>
      </c>
      <c r="V118">
        <f t="shared" ca="1" si="19"/>
        <v>2</v>
      </c>
      <c r="W118">
        <f t="shared" ca="1" si="20"/>
        <v>1</v>
      </c>
      <c r="X118">
        <f t="shared" ca="1" si="21"/>
        <v>0</v>
      </c>
      <c r="Y118">
        <f t="shared" ca="1" si="22"/>
        <v>30</v>
      </c>
      <c r="Z118" t="str">
        <f t="shared" si="23"/>
        <v>Feng</v>
      </c>
      <c r="AA118">
        <f ca="1">VLOOKUP(Y118,音调排序索引表!$A$1:$B$14,2,FALSE)</f>
        <v>124</v>
      </c>
    </row>
    <row r="119" spans="1:27" ht="18.75" customHeight="1">
      <c r="A119" s="4"/>
      <c r="B119" s="4"/>
      <c r="C119" s="2"/>
      <c r="D119" s="2"/>
      <c r="E119" s="3"/>
      <c r="F119" s="2"/>
      <c r="G119" s="2"/>
      <c r="H119" s="1" t="str">
        <f>IF(LEFT(竖总表!F119,1)="`",RIGHT(竖总表!F119,LEN(竖总表!F119)-1),竖总表!F119)</f>
        <v>fo2</v>
      </c>
      <c r="I119" s="1" t="str">
        <f t="shared" si="12"/>
        <v>fo2</v>
      </c>
      <c r="J119" s="1" t="str">
        <f t="shared" si="13"/>
        <v>fo</v>
      </c>
      <c r="K119" s="1" t="str">
        <f t="shared" si="14"/>
        <v>f</v>
      </c>
      <c r="L119" s="1" t="str">
        <f t="shared" si="15"/>
        <v>o</v>
      </c>
      <c r="M119" s="1">
        <f t="shared" si="16"/>
        <v>2</v>
      </c>
      <c r="N119" s="1">
        <f t="shared" si="17"/>
        <v>2</v>
      </c>
      <c r="O119" s="1">
        <v>1</v>
      </c>
      <c r="P119">
        <v>1</v>
      </c>
      <c r="Q119">
        <f ca="1">IFERROR(_xlfn.IFNA(MATCH($J119,INDIRECT("J"&amp;(1+P119)):$J$507,0)+P119,""),"")</f>
        <v>119</v>
      </c>
      <c r="R119">
        <f ca="1">IFERROR(_xlfn.IFNA(MATCH($J119,INDIRECT("J"&amp;(1+Q119)):$J$507,0)+Q119,""),"")</f>
        <v>124</v>
      </c>
      <c r="S119" t="str">
        <f ca="1">IFERROR(_xlfn.IFNA(MATCH($J119,INDIRECT("J"&amp;(1+R119)):$J$507,0)+R119,""),"")</f>
        <v/>
      </c>
      <c r="T119" t="str">
        <f ca="1">IFERROR(_xlfn.IFNA(MATCH($J119,INDIRECT("J"&amp;(1+S119)):$J$507,0)+S119,""),"")</f>
        <v/>
      </c>
      <c r="U119">
        <f t="shared" ca="1" si="18"/>
        <v>2</v>
      </c>
      <c r="V119">
        <f t="shared" ca="1" si="19"/>
        <v>4</v>
      </c>
      <c r="W119">
        <f t="shared" ca="1" si="20"/>
        <v>0</v>
      </c>
      <c r="X119">
        <f t="shared" ca="1" si="21"/>
        <v>0</v>
      </c>
      <c r="Y119">
        <f t="shared" ca="1" si="22"/>
        <v>15</v>
      </c>
      <c r="Z119" t="str">
        <f t="shared" si="23"/>
        <v>Fo</v>
      </c>
      <c r="AA119">
        <f ca="1">VLOOKUP(Y119,音调排序索引表!$A$1:$B$14,2,FALSE)</f>
        <v>24</v>
      </c>
    </row>
    <row r="120" spans="1:27" ht="18.75" customHeight="1">
      <c r="A120" s="4"/>
      <c r="B120" s="4"/>
      <c r="C120" s="2"/>
      <c r="D120" s="2"/>
      <c r="E120" s="3"/>
      <c r="F120" s="2"/>
      <c r="G120" s="2"/>
      <c r="H120" s="1" t="str">
        <f>IF(LEFT(竖总表!F120,1)="`",RIGHT(竖总表!F120,LEN(竖总表!F120)-1),竖总表!F120)</f>
        <v>fan4</v>
      </c>
      <c r="I120" s="1" t="str">
        <f t="shared" si="12"/>
        <v>fan4</v>
      </c>
      <c r="J120" s="1" t="str">
        <f t="shared" si="13"/>
        <v>fan</v>
      </c>
      <c r="K120" s="1" t="str">
        <f t="shared" si="14"/>
        <v>f</v>
      </c>
      <c r="L120" s="1" t="str">
        <f t="shared" si="15"/>
        <v>an</v>
      </c>
      <c r="M120" s="1">
        <f t="shared" si="16"/>
        <v>4</v>
      </c>
      <c r="N120" s="1">
        <f t="shared" si="17"/>
        <v>3</v>
      </c>
      <c r="O120" s="1">
        <v>1</v>
      </c>
      <c r="P120">
        <v>1</v>
      </c>
      <c r="Q120">
        <f ca="1">IFERROR(_xlfn.IFNA(MATCH($J120,INDIRECT("J"&amp;(1+P120)):$J$507,0)+P120,""),"")</f>
        <v>94</v>
      </c>
      <c r="R120">
        <f ca="1">IFERROR(_xlfn.IFNA(MATCH($J120,INDIRECT("J"&amp;(1+Q120)):$J$507,0)+Q120,""),"")</f>
        <v>120</v>
      </c>
      <c r="S120">
        <f ca="1">IFERROR(_xlfn.IFNA(MATCH($J120,INDIRECT("J"&amp;(1+R120)):$J$507,0)+R120,""),"")</f>
        <v>126</v>
      </c>
      <c r="T120" t="str">
        <f ca="1">IFERROR(_xlfn.IFNA(MATCH($J120,INDIRECT("J"&amp;(1+S120)):$J$507,0)+S120,""),"")</f>
        <v/>
      </c>
      <c r="U120">
        <f t="shared" ca="1" si="18"/>
        <v>3</v>
      </c>
      <c r="V120">
        <f t="shared" ca="1" si="19"/>
        <v>4</v>
      </c>
      <c r="W120">
        <f t="shared" ca="1" si="20"/>
        <v>1</v>
      </c>
      <c r="X120">
        <f t="shared" ca="1" si="21"/>
        <v>0</v>
      </c>
      <c r="Y120">
        <f t="shared" ca="1" si="22"/>
        <v>40</v>
      </c>
      <c r="Z120" t="str">
        <f t="shared" si="23"/>
        <v>Fan</v>
      </c>
      <c r="AA120">
        <f ca="1">VLOOKUP(Y120,音调排序索引表!$A$1:$B$14,2,FALSE)</f>
        <v>134</v>
      </c>
    </row>
    <row r="121" spans="1:27" ht="18.75" customHeight="1">
      <c r="A121" s="4"/>
      <c r="B121" s="4"/>
      <c r="C121" s="2"/>
      <c r="D121" s="2"/>
      <c r="E121" s="3"/>
      <c r="F121" s="2"/>
      <c r="G121" s="2"/>
      <c r="H121" s="1" t="str">
        <f>IF(LEFT(竖总表!F121,1)="`",RIGHT(竖总表!F121,LEN(竖总表!F121)-1),竖总表!F121)</f>
        <v>fing4</v>
      </c>
      <c r="I121" s="1" t="str">
        <f t="shared" si="12"/>
        <v>fing4</v>
      </c>
      <c r="J121" s="1" t="str">
        <f t="shared" si="13"/>
        <v>fing</v>
      </c>
      <c r="K121" s="1" t="str">
        <f t="shared" si="14"/>
        <v>f</v>
      </c>
      <c r="L121" s="1" t="str">
        <f t="shared" si="15"/>
        <v>ing</v>
      </c>
      <c r="M121" s="1">
        <f t="shared" si="16"/>
        <v>4</v>
      </c>
      <c r="N121" s="1">
        <f t="shared" si="17"/>
        <v>1</v>
      </c>
      <c r="O121" s="1">
        <v>1</v>
      </c>
      <c r="P121">
        <v>1</v>
      </c>
      <c r="Q121">
        <f ca="1">IFERROR(_xlfn.IFNA(MATCH($J121,INDIRECT("J"&amp;(1+P121)):$J$507,0)+P121,""),"")</f>
        <v>121</v>
      </c>
      <c r="R121" t="str">
        <f ca="1">IFERROR(_xlfn.IFNA(MATCH($J121,INDIRECT("J"&amp;(1+Q121)):$J$507,0)+Q121,""),"")</f>
        <v/>
      </c>
      <c r="S121" t="str">
        <f ca="1">IFERROR(_xlfn.IFNA(MATCH($J121,INDIRECT("J"&amp;(1+R121)):$J$507,0)+R121,""),"")</f>
        <v/>
      </c>
      <c r="T121" t="str">
        <f ca="1">IFERROR(_xlfn.IFNA(MATCH($J121,INDIRECT("J"&amp;(1+S121)):$J$507,0)+S121,""),"")</f>
        <v/>
      </c>
      <c r="U121">
        <f t="shared" ca="1" si="18"/>
        <v>4</v>
      </c>
      <c r="V121">
        <f t="shared" ca="1" si="19"/>
        <v>0</v>
      </c>
      <c r="W121">
        <f t="shared" ca="1" si="20"/>
        <v>0</v>
      </c>
      <c r="X121">
        <f t="shared" ca="1" si="21"/>
        <v>0</v>
      </c>
      <c r="Y121">
        <f t="shared" ca="1" si="22"/>
        <v>5</v>
      </c>
      <c r="Z121" t="str">
        <f t="shared" si="23"/>
        <v>Fing</v>
      </c>
      <c r="AA121">
        <f ca="1">VLOOKUP(Y121,音调排序索引表!$A$1:$B$14,2,FALSE)</f>
        <v>4</v>
      </c>
    </row>
    <row r="122" spans="1:27" ht="18.75" customHeight="1">
      <c r="A122" s="4"/>
      <c r="B122" s="4"/>
      <c r="C122" s="2"/>
      <c r="D122" s="2"/>
      <c r="E122" s="3"/>
      <c r="F122" s="2"/>
      <c r="G122" s="2"/>
      <c r="H122" s="1" t="str">
        <f>IF(LEFT(竖总表!F122,1)="`",RIGHT(竖总表!F122,LEN(竖总表!F122)-1),竖总表!F122)</f>
        <v>fen2</v>
      </c>
      <c r="I122" s="1" t="str">
        <f t="shared" si="12"/>
        <v>fen2</v>
      </c>
      <c r="J122" s="1" t="str">
        <f t="shared" si="13"/>
        <v>fen</v>
      </c>
      <c r="K122" s="1" t="str">
        <f t="shared" si="14"/>
        <v>f</v>
      </c>
      <c r="L122" s="1" t="str">
        <f t="shared" si="15"/>
        <v>en</v>
      </c>
      <c r="M122" s="1">
        <f t="shared" si="16"/>
        <v>2</v>
      </c>
      <c r="N122" s="1">
        <f t="shared" si="17"/>
        <v>3</v>
      </c>
      <c r="O122" s="1">
        <v>1</v>
      </c>
      <c r="P122">
        <v>1</v>
      </c>
      <c r="Q122">
        <f ca="1">IFERROR(_xlfn.IFNA(MATCH($J122,INDIRECT("J"&amp;(1+P122)):$J$507,0)+P122,""),"")</f>
        <v>115</v>
      </c>
      <c r="R122">
        <f ca="1">IFERROR(_xlfn.IFNA(MATCH($J122,INDIRECT("J"&amp;(1+Q122)):$J$507,0)+Q122,""),"")</f>
        <v>122</v>
      </c>
      <c r="S122">
        <f ca="1">IFERROR(_xlfn.IFNA(MATCH($J122,INDIRECT("J"&amp;(1+R122)):$J$507,0)+R122,""),"")</f>
        <v>293</v>
      </c>
      <c r="T122" t="str">
        <f ca="1">IFERROR(_xlfn.IFNA(MATCH($J122,INDIRECT("J"&amp;(1+S122)):$J$507,0)+S122,""),"")</f>
        <v/>
      </c>
      <c r="U122">
        <f t="shared" ca="1" si="18"/>
        <v>1</v>
      </c>
      <c r="V122">
        <f t="shared" ca="1" si="19"/>
        <v>2</v>
      </c>
      <c r="W122">
        <f t="shared" ca="1" si="20"/>
        <v>3</v>
      </c>
      <c r="X122">
        <f t="shared" ca="1" si="21"/>
        <v>0</v>
      </c>
      <c r="Y122">
        <f t="shared" ca="1" si="22"/>
        <v>24</v>
      </c>
      <c r="Z122" t="str">
        <f t="shared" si="23"/>
        <v>Fen</v>
      </c>
      <c r="AA122">
        <f ca="1">VLOOKUP(Y122,音调排序索引表!$A$1:$B$14,2,FALSE)</f>
        <v>123</v>
      </c>
    </row>
    <row r="123" spans="1:27" ht="18.75" customHeight="1">
      <c r="A123" s="4"/>
      <c r="B123" s="4"/>
      <c r="C123" s="2"/>
      <c r="D123" s="2"/>
      <c r="E123" s="3"/>
      <c r="F123" s="2"/>
      <c r="G123" s="2"/>
      <c r="H123" s="1" t="str">
        <f>IF(LEFT(竖总表!F123,1)="`",RIGHT(竖总表!F123,LEN(竖总表!F123)-1),竖总表!F123)</f>
        <v>fei2</v>
      </c>
      <c r="I123" s="1" t="str">
        <f t="shared" si="12"/>
        <v>fei2</v>
      </c>
      <c r="J123" s="1" t="str">
        <f t="shared" si="13"/>
        <v>fei</v>
      </c>
      <c r="K123" s="1" t="str">
        <f t="shared" si="14"/>
        <v>f</v>
      </c>
      <c r="L123" s="1" t="str">
        <f t="shared" si="15"/>
        <v>ei</v>
      </c>
      <c r="M123" s="1">
        <f t="shared" si="16"/>
        <v>2</v>
      </c>
      <c r="N123" s="1">
        <f t="shared" si="17"/>
        <v>3</v>
      </c>
      <c r="O123" s="1">
        <v>1</v>
      </c>
      <c r="P123">
        <v>1</v>
      </c>
      <c r="Q123">
        <f ca="1">IFERROR(_xlfn.IFNA(MATCH($J123,INDIRECT("J"&amp;(1+P123)):$J$507,0)+P123,""),"")</f>
        <v>116</v>
      </c>
      <c r="R123">
        <f ca="1">IFERROR(_xlfn.IFNA(MATCH($J123,INDIRECT("J"&amp;(1+Q123)):$J$507,0)+Q123,""),"")</f>
        <v>123</v>
      </c>
      <c r="S123">
        <f ca="1">IFERROR(_xlfn.IFNA(MATCH($J123,INDIRECT("J"&amp;(1+R123)):$J$507,0)+R123,""),"")</f>
        <v>125</v>
      </c>
      <c r="T123" t="str">
        <f ca="1">IFERROR(_xlfn.IFNA(MATCH($J123,INDIRECT("J"&amp;(1+S123)):$J$507,0)+S123,""),"")</f>
        <v/>
      </c>
      <c r="U123">
        <f t="shared" ca="1" si="18"/>
        <v>1</v>
      </c>
      <c r="V123">
        <f t="shared" ca="1" si="19"/>
        <v>2</v>
      </c>
      <c r="W123">
        <f t="shared" ca="1" si="20"/>
        <v>4</v>
      </c>
      <c r="X123">
        <f t="shared" ca="1" si="21"/>
        <v>0</v>
      </c>
      <c r="Y123">
        <f t="shared" ca="1" si="22"/>
        <v>30</v>
      </c>
      <c r="Z123" t="str">
        <f t="shared" si="23"/>
        <v>Fei</v>
      </c>
      <c r="AA123">
        <f ca="1">VLOOKUP(Y123,音调排序索引表!$A$1:$B$14,2,FALSE)</f>
        <v>124</v>
      </c>
    </row>
    <row r="124" spans="1:27" ht="18.75" customHeight="1">
      <c r="A124" s="4"/>
      <c r="B124" s="4"/>
      <c r="C124" s="2"/>
      <c r="D124" s="2"/>
      <c r="E124" s="3"/>
      <c r="F124" s="2"/>
      <c r="G124" s="2"/>
      <c r="H124" s="1" t="str">
        <f>IF(LEFT(竖总表!F124,1)="`",RIGHT(竖总表!F124,LEN(竖总表!F124)-1),竖总表!F124)</f>
        <v>fo4</v>
      </c>
      <c r="I124" s="1" t="str">
        <f t="shared" si="12"/>
        <v>fo4</v>
      </c>
      <c r="J124" s="1" t="str">
        <f t="shared" si="13"/>
        <v>fo</v>
      </c>
      <c r="K124" s="1" t="str">
        <f t="shared" si="14"/>
        <v>f</v>
      </c>
      <c r="L124" s="1" t="str">
        <f t="shared" si="15"/>
        <v>o</v>
      </c>
      <c r="M124" s="1">
        <f t="shared" si="16"/>
        <v>4</v>
      </c>
      <c r="N124" s="1">
        <f t="shared" si="17"/>
        <v>2</v>
      </c>
      <c r="O124" s="1">
        <v>1</v>
      </c>
      <c r="P124">
        <v>1</v>
      </c>
      <c r="Q124">
        <f ca="1">IFERROR(_xlfn.IFNA(MATCH($J124,INDIRECT("J"&amp;(1+P124)):$J$507,0)+P124,""),"")</f>
        <v>119</v>
      </c>
      <c r="R124">
        <f ca="1">IFERROR(_xlfn.IFNA(MATCH($J124,INDIRECT("J"&amp;(1+Q124)):$J$507,0)+Q124,""),"")</f>
        <v>124</v>
      </c>
      <c r="S124" t="str">
        <f ca="1">IFERROR(_xlfn.IFNA(MATCH($J124,INDIRECT("J"&amp;(1+R124)):$J$507,0)+R124,""),"")</f>
        <v/>
      </c>
      <c r="T124" t="str">
        <f ca="1">IFERROR(_xlfn.IFNA(MATCH($J124,INDIRECT("J"&amp;(1+S124)):$J$507,0)+S124,""),"")</f>
        <v/>
      </c>
      <c r="U124">
        <f t="shared" ca="1" si="18"/>
        <v>2</v>
      </c>
      <c r="V124">
        <f t="shared" ca="1" si="19"/>
        <v>4</v>
      </c>
      <c r="W124">
        <f t="shared" ca="1" si="20"/>
        <v>0</v>
      </c>
      <c r="X124">
        <f t="shared" ca="1" si="21"/>
        <v>0</v>
      </c>
      <c r="Y124">
        <f t="shared" ca="1" si="22"/>
        <v>15</v>
      </c>
      <c r="Z124" t="str">
        <f t="shared" si="23"/>
        <v>Fo</v>
      </c>
      <c r="AA124">
        <f ca="1">VLOOKUP(Y124,音调排序索引表!$A$1:$B$14,2,FALSE)</f>
        <v>24</v>
      </c>
    </row>
    <row r="125" spans="1:27" ht="18.75" customHeight="1">
      <c r="A125" s="4"/>
      <c r="B125" s="4"/>
      <c r="C125" s="2"/>
      <c r="D125" s="2"/>
      <c r="E125" s="3"/>
      <c r="F125" s="2"/>
      <c r="G125" s="2"/>
      <c r="H125" s="1" t="str">
        <f>IF(LEFT(竖总表!F125,1)="`",RIGHT(竖总表!F125,LEN(竖总表!F125)-1),竖总表!F125)</f>
        <v>fei4</v>
      </c>
      <c r="I125" s="1" t="str">
        <f t="shared" si="12"/>
        <v>fei4</v>
      </c>
      <c r="J125" s="1" t="str">
        <f t="shared" si="13"/>
        <v>fei</v>
      </c>
      <c r="K125" s="1" t="str">
        <f t="shared" si="14"/>
        <v>f</v>
      </c>
      <c r="L125" s="1" t="str">
        <f t="shared" si="15"/>
        <v>ei</v>
      </c>
      <c r="M125" s="1">
        <f t="shared" si="16"/>
        <v>4</v>
      </c>
      <c r="N125" s="1">
        <f t="shared" si="17"/>
        <v>3</v>
      </c>
      <c r="O125" s="1">
        <v>1</v>
      </c>
      <c r="P125">
        <v>1</v>
      </c>
      <c r="Q125">
        <f ca="1">IFERROR(_xlfn.IFNA(MATCH($J125,INDIRECT("J"&amp;(1+P125)):$J$507,0)+P125,""),"")</f>
        <v>116</v>
      </c>
      <c r="R125">
        <f ca="1">IFERROR(_xlfn.IFNA(MATCH($J125,INDIRECT("J"&amp;(1+Q125)):$J$507,0)+Q125,""),"")</f>
        <v>123</v>
      </c>
      <c r="S125">
        <f ca="1">IFERROR(_xlfn.IFNA(MATCH($J125,INDIRECT("J"&amp;(1+R125)):$J$507,0)+R125,""),"")</f>
        <v>125</v>
      </c>
      <c r="T125" t="str">
        <f ca="1">IFERROR(_xlfn.IFNA(MATCH($J125,INDIRECT("J"&amp;(1+S125)):$J$507,0)+S125,""),"")</f>
        <v/>
      </c>
      <c r="U125">
        <f t="shared" ca="1" si="18"/>
        <v>1</v>
      </c>
      <c r="V125">
        <f t="shared" ca="1" si="19"/>
        <v>2</v>
      </c>
      <c r="W125">
        <f t="shared" ca="1" si="20"/>
        <v>4</v>
      </c>
      <c r="X125">
        <f t="shared" ca="1" si="21"/>
        <v>0</v>
      </c>
      <c r="Y125">
        <f t="shared" ca="1" si="22"/>
        <v>30</v>
      </c>
      <c r="Z125" t="str">
        <f t="shared" si="23"/>
        <v>Fei</v>
      </c>
      <c r="AA125">
        <f ca="1">VLOOKUP(Y125,音调排序索引表!$A$1:$B$14,2,FALSE)</f>
        <v>124</v>
      </c>
    </row>
    <row r="126" spans="1:27" ht="18.75" customHeight="1">
      <c r="A126" s="4"/>
      <c r="B126" s="4"/>
      <c r="C126" s="2"/>
      <c r="D126" s="2"/>
      <c r="E126" s="3"/>
      <c r="F126" s="2"/>
      <c r="G126" s="2"/>
      <c r="H126" s="1" t="str">
        <f>IF(LEFT(竖总表!F126,1)="`",RIGHT(竖总表!F126,LEN(竖总表!F126)-1),竖总表!F126)</f>
        <v>fan1</v>
      </c>
      <c r="I126" s="1" t="str">
        <f t="shared" si="12"/>
        <v>fan1</v>
      </c>
      <c r="J126" s="1" t="str">
        <f t="shared" si="13"/>
        <v>fan</v>
      </c>
      <c r="K126" s="1" t="str">
        <f t="shared" si="14"/>
        <v>f</v>
      </c>
      <c r="L126" s="1" t="str">
        <f t="shared" si="15"/>
        <v>an</v>
      </c>
      <c r="M126" s="1">
        <f t="shared" si="16"/>
        <v>1</v>
      </c>
      <c r="N126" s="1">
        <f t="shared" si="17"/>
        <v>3</v>
      </c>
      <c r="O126" s="1">
        <v>1</v>
      </c>
      <c r="P126">
        <v>1</v>
      </c>
      <c r="Q126">
        <f ca="1">IFERROR(_xlfn.IFNA(MATCH($J126,INDIRECT("J"&amp;(1+P126)):$J$507,0)+P126,""),"")</f>
        <v>94</v>
      </c>
      <c r="R126">
        <f ca="1">IFERROR(_xlfn.IFNA(MATCH($J126,INDIRECT("J"&amp;(1+Q126)):$J$507,0)+Q126,""),"")</f>
        <v>120</v>
      </c>
      <c r="S126">
        <f ca="1">IFERROR(_xlfn.IFNA(MATCH($J126,INDIRECT("J"&amp;(1+R126)):$J$507,0)+R126,""),"")</f>
        <v>126</v>
      </c>
      <c r="T126" t="str">
        <f ca="1">IFERROR(_xlfn.IFNA(MATCH($J126,INDIRECT("J"&amp;(1+S126)):$J$507,0)+S126,""),"")</f>
        <v/>
      </c>
      <c r="U126">
        <f t="shared" ca="1" si="18"/>
        <v>3</v>
      </c>
      <c r="V126">
        <f t="shared" ca="1" si="19"/>
        <v>4</v>
      </c>
      <c r="W126">
        <f t="shared" ca="1" si="20"/>
        <v>1</v>
      </c>
      <c r="X126">
        <f t="shared" ca="1" si="21"/>
        <v>0</v>
      </c>
      <c r="Y126">
        <f t="shared" ca="1" si="22"/>
        <v>40</v>
      </c>
      <c r="Z126" t="str">
        <f t="shared" si="23"/>
        <v>Fan</v>
      </c>
      <c r="AA126">
        <f ca="1">VLOOKUP(Y126,音调排序索引表!$A$1:$B$14,2,FALSE)</f>
        <v>134</v>
      </c>
    </row>
    <row r="127" spans="1:27" ht="18.75" customHeight="1">
      <c r="A127" s="4"/>
      <c r="B127" s="4"/>
      <c r="C127" s="2"/>
      <c r="D127" s="2"/>
      <c r="E127" s="3"/>
      <c r="F127" s="2"/>
      <c r="G127" s="2"/>
      <c r="H127" s="1" t="str">
        <f>IF(LEFT(竖总表!F127,1)="`",RIGHT(竖总表!F127,LEN(竖总表!F127)-1),竖总表!F127)</f>
        <v>feng2</v>
      </c>
      <c r="I127" s="1" t="str">
        <f t="shared" si="12"/>
        <v>feng2</v>
      </c>
      <c r="J127" s="1" t="str">
        <f t="shared" si="13"/>
        <v>feng</v>
      </c>
      <c r="K127" s="1" t="str">
        <f t="shared" si="14"/>
        <v>f</v>
      </c>
      <c r="L127" s="1" t="str">
        <f t="shared" si="15"/>
        <v>eng</v>
      </c>
      <c r="M127" s="1">
        <f t="shared" si="16"/>
        <v>2</v>
      </c>
      <c r="N127" s="1">
        <f t="shared" si="17"/>
        <v>3</v>
      </c>
      <c r="O127" s="1">
        <v>1</v>
      </c>
      <c r="P127">
        <v>1</v>
      </c>
      <c r="Q127">
        <f ca="1">IFERROR(_xlfn.IFNA(MATCH($J127,INDIRECT("J"&amp;(1+P127)):$J$507,0)+P127,""),"")</f>
        <v>118</v>
      </c>
      <c r="R127">
        <f ca="1">IFERROR(_xlfn.IFNA(MATCH($J127,INDIRECT("J"&amp;(1+Q127)):$J$507,0)+Q127,""),"")</f>
        <v>127</v>
      </c>
      <c r="S127">
        <f ca="1">IFERROR(_xlfn.IFNA(MATCH($J127,INDIRECT("J"&amp;(1+R127)):$J$507,0)+R127,""),"")</f>
        <v>133</v>
      </c>
      <c r="T127" t="str">
        <f ca="1">IFERROR(_xlfn.IFNA(MATCH($J127,INDIRECT("J"&amp;(1+S127)):$J$507,0)+S127,""),"")</f>
        <v/>
      </c>
      <c r="U127">
        <f t="shared" ca="1" si="18"/>
        <v>4</v>
      </c>
      <c r="V127">
        <f t="shared" ca="1" si="19"/>
        <v>2</v>
      </c>
      <c r="W127">
        <f t="shared" ca="1" si="20"/>
        <v>1</v>
      </c>
      <c r="X127">
        <f t="shared" ca="1" si="21"/>
        <v>0</v>
      </c>
      <c r="Y127">
        <f t="shared" ca="1" si="22"/>
        <v>30</v>
      </c>
      <c r="Z127" t="str">
        <f t="shared" si="23"/>
        <v>Feng</v>
      </c>
      <c r="AA127">
        <f ca="1">VLOOKUP(Y127,音调排序索引表!$A$1:$B$14,2,FALSE)</f>
        <v>124</v>
      </c>
    </row>
    <row r="128" spans="1:27" ht="18.75" customHeight="1">
      <c r="A128" s="4"/>
      <c r="B128" s="4"/>
      <c r="C128" s="2"/>
      <c r="D128" s="2"/>
      <c r="E128" s="3"/>
      <c r="F128" s="2"/>
      <c r="G128" s="2"/>
      <c r="H128" s="1" t="str">
        <f>IF(LEFT(竖总表!F128,1)="`",RIGHT(竖总表!F128,LEN(竖总表!F128)-1),竖总表!F128)</f>
        <v>fu4</v>
      </c>
      <c r="I128" s="1" t="str">
        <f t="shared" si="12"/>
        <v>fu4</v>
      </c>
      <c r="J128" s="1" t="str">
        <f t="shared" si="13"/>
        <v>fu</v>
      </c>
      <c r="K128" s="1" t="str">
        <f t="shared" si="14"/>
        <v>f</v>
      </c>
      <c r="L128" s="1" t="str">
        <f t="shared" si="15"/>
        <v>u</v>
      </c>
      <c r="M128" s="1">
        <f t="shared" si="16"/>
        <v>4</v>
      </c>
      <c r="N128" s="1">
        <f t="shared" si="17"/>
        <v>2</v>
      </c>
      <c r="O128" s="1">
        <v>1</v>
      </c>
      <c r="P128">
        <v>1</v>
      </c>
      <c r="Q128">
        <f ca="1">IFERROR(_xlfn.IFNA(MATCH($J128,INDIRECT("J"&amp;(1+P128)):$J$507,0)+P128,""),"")</f>
        <v>128</v>
      </c>
      <c r="R128">
        <f ca="1">IFERROR(_xlfn.IFNA(MATCH($J128,INDIRECT("J"&amp;(1+Q128)):$J$507,0)+Q128,""),"")</f>
        <v>130</v>
      </c>
      <c r="S128" t="str">
        <f ca="1">IFERROR(_xlfn.IFNA(MATCH($J128,INDIRECT("J"&amp;(1+R128)):$J$507,0)+R128,""),"")</f>
        <v/>
      </c>
      <c r="T128" t="str">
        <f ca="1">IFERROR(_xlfn.IFNA(MATCH($J128,INDIRECT("J"&amp;(1+S128)):$J$507,0)+S128,""),"")</f>
        <v/>
      </c>
      <c r="U128">
        <f t="shared" ca="1" si="18"/>
        <v>4</v>
      </c>
      <c r="V128">
        <f t="shared" ca="1" si="19"/>
        <v>2</v>
      </c>
      <c r="W128">
        <f t="shared" ca="1" si="20"/>
        <v>0</v>
      </c>
      <c r="X128">
        <f t="shared" ca="1" si="21"/>
        <v>0</v>
      </c>
      <c r="Y128">
        <f t="shared" ca="1" si="22"/>
        <v>15</v>
      </c>
      <c r="Z128" t="str">
        <f t="shared" si="23"/>
        <v>Fu</v>
      </c>
      <c r="AA128">
        <f ca="1">VLOOKUP(Y128,音调排序索引表!$A$1:$B$14,2,FALSE)</f>
        <v>24</v>
      </c>
    </row>
    <row r="129" spans="1:27" ht="18.75" customHeight="1">
      <c r="A129" s="4"/>
      <c r="B129" s="4"/>
      <c r="C129" s="2"/>
      <c r="D129" s="2"/>
      <c r="E129" s="3"/>
      <c r="F129" s="2"/>
      <c r="G129" s="2"/>
      <c r="H129" s="1" t="str">
        <f>IF(LEFT(竖总表!F129,1)="`",RIGHT(竖总表!F129,LEN(竖总表!F129)-1),竖总表!F129)</f>
        <v>fa1</v>
      </c>
      <c r="I129" s="1" t="str">
        <f t="shared" si="12"/>
        <v>fa1</v>
      </c>
      <c r="J129" s="1" t="str">
        <f t="shared" si="13"/>
        <v>fa</v>
      </c>
      <c r="K129" s="1" t="str">
        <f t="shared" si="14"/>
        <v>f</v>
      </c>
      <c r="L129" s="1" t="str">
        <f t="shared" si="15"/>
        <v>a</v>
      </c>
      <c r="M129" s="1">
        <f t="shared" si="16"/>
        <v>1</v>
      </c>
      <c r="N129" s="1">
        <f t="shared" si="17"/>
        <v>2</v>
      </c>
      <c r="O129" s="1">
        <v>1</v>
      </c>
      <c r="P129">
        <v>1</v>
      </c>
      <c r="Q129">
        <f ca="1">IFERROR(_xlfn.IFNA(MATCH($J129,INDIRECT("J"&amp;(1+P129)):$J$507,0)+P129,""),"")</f>
        <v>117</v>
      </c>
      <c r="R129">
        <f ca="1">IFERROR(_xlfn.IFNA(MATCH($J129,INDIRECT("J"&amp;(1+Q129)):$J$507,0)+Q129,""),"")</f>
        <v>129</v>
      </c>
      <c r="S129" t="str">
        <f ca="1">IFERROR(_xlfn.IFNA(MATCH($J129,INDIRECT("J"&amp;(1+R129)):$J$507,0)+R129,""),"")</f>
        <v/>
      </c>
      <c r="T129" t="str">
        <f ca="1">IFERROR(_xlfn.IFNA(MATCH($J129,INDIRECT("J"&amp;(1+S129)):$J$507,0)+S129,""),"")</f>
        <v/>
      </c>
      <c r="U129">
        <f t="shared" ca="1" si="18"/>
        <v>4</v>
      </c>
      <c r="V129">
        <f t="shared" ca="1" si="19"/>
        <v>1</v>
      </c>
      <c r="W129">
        <f t="shared" ca="1" si="20"/>
        <v>0</v>
      </c>
      <c r="X129">
        <f t="shared" ca="1" si="21"/>
        <v>0</v>
      </c>
      <c r="Y129">
        <f t="shared" ca="1" si="22"/>
        <v>10</v>
      </c>
      <c r="Z129" t="str">
        <f t="shared" si="23"/>
        <v>Fa</v>
      </c>
      <c r="AA129">
        <f ca="1">VLOOKUP(Y129,音调排序索引表!$A$1:$B$14,2,FALSE)</f>
        <v>14</v>
      </c>
    </row>
    <row r="130" spans="1:27" ht="18.75" customHeight="1">
      <c r="A130" s="4"/>
      <c r="B130" s="4"/>
      <c r="C130" s="2"/>
      <c r="D130" s="2"/>
      <c r="E130" s="3"/>
      <c r="F130" s="2"/>
      <c r="G130" s="2"/>
      <c r="H130" s="1" t="str">
        <f>IF(LEFT(竖总表!F130,1)="`",RIGHT(竖总表!F130,LEN(竖总表!F130)-1),竖总表!F130)</f>
        <v>fu2</v>
      </c>
      <c r="I130" s="1" t="str">
        <f t="shared" ref="I130:I193" si="24">IF(MID(H130,2,1)="h",LEFT(H130,1)&amp;RIGHT(H130,LEN(H130)-2),H130)</f>
        <v>fu2</v>
      </c>
      <c r="J130" s="1" t="str">
        <f t="shared" ref="J130:J193" si="25">LEFT(I130,LEN(I130)-1)</f>
        <v>fu</v>
      </c>
      <c r="K130" s="1" t="str">
        <f t="shared" ref="K130:K193" si="26">LEFT(I130,1)</f>
        <v>f</v>
      </c>
      <c r="L130" s="1" t="str">
        <f t="shared" ref="L130:L193" si="27">IF(OR(K130="a",K130="e",K130="o"),LEFT(I130,LEN(I130)-1),MID(I130,2,LEN(I130)-2))</f>
        <v>u</v>
      </c>
      <c r="M130" s="1">
        <f t="shared" ref="M130:M193" si="28">_xlfn.NUMBERVALUE(RIGHT(I130,1))</f>
        <v>2</v>
      </c>
      <c r="N130" s="1">
        <f t="shared" ref="N130:N193" si="29">COUNTIF(J:J,J130)</f>
        <v>2</v>
      </c>
      <c r="O130" s="1">
        <v>1</v>
      </c>
      <c r="P130">
        <v>1</v>
      </c>
      <c r="Q130">
        <f ca="1">IFERROR(_xlfn.IFNA(MATCH($J130,INDIRECT("J"&amp;(1+P130)):$J$507,0)+P130,""),"")</f>
        <v>128</v>
      </c>
      <c r="R130">
        <f ca="1">IFERROR(_xlfn.IFNA(MATCH($J130,INDIRECT("J"&amp;(1+Q130)):$J$507,0)+Q130,""),"")</f>
        <v>130</v>
      </c>
      <c r="S130" t="str">
        <f ca="1">IFERROR(_xlfn.IFNA(MATCH($J130,INDIRECT("J"&amp;(1+R130)):$J$507,0)+R130,""),"")</f>
        <v/>
      </c>
      <c r="T130" t="str">
        <f ca="1">IFERROR(_xlfn.IFNA(MATCH($J130,INDIRECT("J"&amp;(1+S130)):$J$507,0)+S130,""),"")</f>
        <v/>
      </c>
      <c r="U130">
        <f t="shared" ref="U130:U193" ca="1" si="30">IFERROR(INDEX($M:$M,Q130),0)</f>
        <v>4</v>
      </c>
      <c r="V130">
        <f t="shared" ref="V130:V193" ca="1" si="31">IFERROR(INDEX($M:$M,R130),0)</f>
        <v>2</v>
      </c>
      <c r="W130">
        <f t="shared" ref="W130:W193" ca="1" si="32">IFERROR(INDEX($M:$M,S130),0)</f>
        <v>0</v>
      </c>
      <c r="X130">
        <f t="shared" ref="X130:X193" ca="1" si="33">IFERROR(INDEX($M:$M,T130),0)</f>
        <v>0</v>
      </c>
      <c r="Y130">
        <f t="shared" ref="Y130:Y193" ca="1" si="34">(U130+1)*(V130+1)*(W130+1)*(X130+1)</f>
        <v>15</v>
      </c>
      <c r="Z130" t="str">
        <f t="shared" ref="Z130:Z193" si="35">UPPER(K130)&amp;L130</f>
        <v>Fu</v>
      </c>
      <c r="AA130">
        <f ca="1">VLOOKUP(Y130,音调排序索引表!$A$1:$B$14,2,FALSE)</f>
        <v>24</v>
      </c>
    </row>
    <row r="131" spans="1:27" ht="18.75" customHeight="1">
      <c r="A131" s="4"/>
      <c r="B131" s="4"/>
      <c r="C131" s="2"/>
      <c r="D131" s="2"/>
      <c r="E131" s="3"/>
      <c r="F131" s="2"/>
      <c r="G131" s="2"/>
      <c r="H131" s="1" t="str">
        <f>IF(LEFT(竖总表!F131,1)="`",RIGHT(竖总表!F131,LEN(竖总表!F131)-1),竖总表!F131)</f>
        <v>fang1</v>
      </c>
      <c r="I131" s="1" t="str">
        <f t="shared" si="24"/>
        <v>fang1</v>
      </c>
      <c r="J131" s="1" t="str">
        <f t="shared" si="25"/>
        <v>fang</v>
      </c>
      <c r="K131" s="1" t="str">
        <f t="shared" si="26"/>
        <v>f</v>
      </c>
      <c r="L131" s="1" t="str">
        <f t="shared" si="27"/>
        <v>ang</v>
      </c>
      <c r="M131" s="1">
        <f t="shared" si="28"/>
        <v>1</v>
      </c>
      <c r="N131" s="1">
        <f t="shared" si="29"/>
        <v>2</v>
      </c>
      <c r="O131" s="1">
        <v>1</v>
      </c>
      <c r="P131">
        <v>1</v>
      </c>
      <c r="Q131">
        <f ca="1">IFERROR(_xlfn.IFNA(MATCH($J131,INDIRECT("J"&amp;(1+P131)):$J$507,0)+P131,""),"")</f>
        <v>131</v>
      </c>
      <c r="R131">
        <f ca="1">IFERROR(_xlfn.IFNA(MATCH($J131,INDIRECT("J"&amp;(1+Q131)):$J$507,0)+Q131,""),"")</f>
        <v>132</v>
      </c>
      <c r="S131" t="str">
        <f ca="1">IFERROR(_xlfn.IFNA(MATCH($J131,INDIRECT("J"&amp;(1+R131)):$J$507,0)+R131,""),"")</f>
        <v/>
      </c>
      <c r="T131" t="str">
        <f ca="1">IFERROR(_xlfn.IFNA(MATCH($J131,INDIRECT("J"&amp;(1+S131)):$J$507,0)+S131,""),"")</f>
        <v/>
      </c>
      <c r="U131">
        <f t="shared" ca="1" si="30"/>
        <v>1</v>
      </c>
      <c r="V131">
        <f t="shared" ca="1" si="31"/>
        <v>4</v>
      </c>
      <c r="W131">
        <f t="shared" ca="1" si="32"/>
        <v>0</v>
      </c>
      <c r="X131">
        <f t="shared" ca="1" si="33"/>
        <v>0</v>
      </c>
      <c r="Y131">
        <f t="shared" ca="1" si="34"/>
        <v>10</v>
      </c>
      <c r="Z131" t="str">
        <f t="shared" si="35"/>
        <v>Fang</v>
      </c>
      <c r="AA131">
        <f ca="1">VLOOKUP(Y131,音调排序索引表!$A$1:$B$14,2,FALSE)</f>
        <v>14</v>
      </c>
    </row>
    <row r="132" spans="1:27" ht="18.75" customHeight="1">
      <c r="A132" s="4"/>
      <c r="B132" s="4"/>
      <c r="C132" s="2"/>
      <c r="D132" s="2"/>
      <c r="E132" s="3"/>
      <c r="F132" s="2"/>
      <c r="G132" s="2"/>
      <c r="H132" s="1" t="str">
        <f>IF(LEFT(竖总表!F132,1)="`",RIGHT(竖总表!F132,LEN(竖总表!F132)-1),竖总表!F132)</f>
        <v>fang4</v>
      </c>
      <c r="I132" s="1" t="str">
        <f t="shared" si="24"/>
        <v>fang4</v>
      </c>
      <c r="J132" s="1" t="str">
        <f t="shared" si="25"/>
        <v>fang</v>
      </c>
      <c r="K132" s="1" t="str">
        <f t="shared" si="26"/>
        <v>f</v>
      </c>
      <c r="L132" s="1" t="str">
        <f t="shared" si="27"/>
        <v>ang</v>
      </c>
      <c r="M132" s="1">
        <f t="shared" si="28"/>
        <v>4</v>
      </c>
      <c r="N132" s="1">
        <f t="shared" si="29"/>
        <v>2</v>
      </c>
      <c r="O132" s="1">
        <v>1</v>
      </c>
      <c r="P132">
        <v>1</v>
      </c>
      <c r="Q132">
        <f ca="1">IFERROR(_xlfn.IFNA(MATCH($J132,INDIRECT("J"&amp;(1+P132)):$J$507,0)+P132,""),"")</f>
        <v>131</v>
      </c>
      <c r="R132">
        <f ca="1">IFERROR(_xlfn.IFNA(MATCH($J132,INDIRECT("J"&amp;(1+Q132)):$J$507,0)+Q132,""),"")</f>
        <v>132</v>
      </c>
      <c r="S132" t="str">
        <f ca="1">IFERROR(_xlfn.IFNA(MATCH($J132,INDIRECT("J"&amp;(1+R132)):$J$507,0)+R132,""),"")</f>
        <v/>
      </c>
      <c r="T132" t="str">
        <f ca="1">IFERROR(_xlfn.IFNA(MATCH($J132,INDIRECT("J"&amp;(1+S132)):$J$507,0)+S132,""),"")</f>
        <v/>
      </c>
      <c r="U132">
        <f t="shared" ca="1" si="30"/>
        <v>1</v>
      </c>
      <c r="V132">
        <f t="shared" ca="1" si="31"/>
        <v>4</v>
      </c>
      <c r="W132">
        <f t="shared" ca="1" si="32"/>
        <v>0</v>
      </c>
      <c r="X132">
        <f t="shared" ca="1" si="33"/>
        <v>0</v>
      </c>
      <c r="Y132">
        <f t="shared" ca="1" si="34"/>
        <v>10</v>
      </c>
      <c r="Z132" t="str">
        <f t="shared" si="35"/>
        <v>Fang</v>
      </c>
      <c r="AA132">
        <f ca="1">VLOOKUP(Y132,音调排序索引表!$A$1:$B$14,2,FALSE)</f>
        <v>14</v>
      </c>
    </row>
    <row r="133" spans="1:27" ht="18.75" customHeight="1">
      <c r="A133" s="4"/>
      <c r="B133" s="4"/>
      <c r="C133" s="2"/>
      <c r="D133" s="2"/>
      <c r="E133" s="3"/>
      <c r="F133" s="2"/>
      <c r="G133" s="2"/>
      <c r="H133" s="1" t="str">
        <f>IF(LEFT(竖总表!F133,1)="`",RIGHT(竖总表!F133,LEN(竖总表!F133)-1),竖总表!F133)</f>
        <v>feng1</v>
      </c>
      <c r="I133" s="1" t="str">
        <f t="shared" si="24"/>
        <v>feng1</v>
      </c>
      <c r="J133" s="1" t="str">
        <f t="shared" si="25"/>
        <v>feng</v>
      </c>
      <c r="K133" s="1" t="str">
        <f t="shared" si="26"/>
        <v>f</v>
      </c>
      <c r="L133" s="1" t="str">
        <f t="shared" si="27"/>
        <v>eng</v>
      </c>
      <c r="M133" s="1">
        <f t="shared" si="28"/>
        <v>1</v>
      </c>
      <c r="N133" s="1">
        <f t="shared" si="29"/>
        <v>3</v>
      </c>
      <c r="O133" s="1">
        <v>1</v>
      </c>
      <c r="P133">
        <v>1</v>
      </c>
      <c r="Q133">
        <f ca="1">IFERROR(_xlfn.IFNA(MATCH($J133,INDIRECT("J"&amp;(1+P133)):$J$507,0)+P133,""),"")</f>
        <v>118</v>
      </c>
      <c r="R133">
        <f ca="1">IFERROR(_xlfn.IFNA(MATCH($J133,INDIRECT("J"&amp;(1+Q133)):$J$507,0)+Q133,""),"")</f>
        <v>127</v>
      </c>
      <c r="S133">
        <f ca="1">IFERROR(_xlfn.IFNA(MATCH($J133,INDIRECT("J"&amp;(1+R133)):$J$507,0)+R133,""),"")</f>
        <v>133</v>
      </c>
      <c r="T133" t="str">
        <f ca="1">IFERROR(_xlfn.IFNA(MATCH($J133,INDIRECT("J"&amp;(1+S133)):$J$507,0)+S133,""),"")</f>
        <v/>
      </c>
      <c r="U133">
        <f t="shared" ca="1" si="30"/>
        <v>4</v>
      </c>
      <c r="V133">
        <f t="shared" ca="1" si="31"/>
        <v>2</v>
      </c>
      <c r="W133">
        <f t="shared" ca="1" si="32"/>
        <v>1</v>
      </c>
      <c r="X133">
        <f t="shared" ca="1" si="33"/>
        <v>0</v>
      </c>
      <c r="Y133">
        <f t="shared" ca="1" si="34"/>
        <v>30</v>
      </c>
      <c r="Z133" t="str">
        <f t="shared" si="35"/>
        <v>Feng</v>
      </c>
      <c r="AA133">
        <f ca="1">VLOOKUP(Y133,音调排序索引表!$A$1:$B$14,2,FALSE)</f>
        <v>124</v>
      </c>
    </row>
    <row r="134" spans="1:27" ht="18.75" customHeight="1">
      <c r="A134" s="4"/>
      <c r="B134" s="4"/>
      <c r="C134" s="2"/>
      <c r="D134" s="2"/>
      <c r="E134" s="3"/>
      <c r="F134" s="2"/>
      <c r="G134" s="2"/>
      <c r="H134" s="1" t="str">
        <f>IF(LEFT(竖总表!F134,1)="`",RIGHT(竖总表!F134,LEN(竖总表!F134)-1),竖总表!F134)</f>
        <v>gan4</v>
      </c>
      <c r="I134" s="1" t="str">
        <f t="shared" si="24"/>
        <v>gan4</v>
      </c>
      <c r="J134" s="1" t="str">
        <f t="shared" si="25"/>
        <v>gan</v>
      </c>
      <c r="K134" s="1" t="str">
        <f t="shared" si="26"/>
        <v>g</v>
      </c>
      <c r="L134" s="1" t="str">
        <f t="shared" si="27"/>
        <v>an</v>
      </c>
      <c r="M134" s="1">
        <f t="shared" si="28"/>
        <v>4</v>
      </c>
      <c r="N134" s="1">
        <f t="shared" si="29"/>
        <v>1</v>
      </c>
      <c r="O134" s="1">
        <v>1</v>
      </c>
      <c r="P134">
        <v>1</v>
      </c>
      <c r="Q134">
        <f ca="1">IFERROR(_xlfn.IFNA(MATCH($J134,INDIRECT("J"&amp;(1+P134)):$J$507,0)+P134,""),"")</f>
        <v>134</v>
      </c>
      <c r="R134" t="str">
        <f ca="1">IFERROR(_xlfn.IFNA(MATCH($J134,INDIRECT("J"&amp;(1+Q134)):$J$507,0)+Q134,""),"")</f>
        <v/>
      </c>
      <c r="S134" t="str">
        <f ca="1">IFERROR(_xlfn.IFNA(MATCH($J134,INDIRECT("J"&amp;(1+R134)):$J$507,0)+R134,""),"")</f>
        <v/>
      </c>
      <c r="T134" t="str">
        <f ca="1">IFERROR(_xlfn.IFNA(MATCH($J134,INDIRECT("J"&amp;(1+S134)):$J$507,0)+S134,""),"")</f>
        <v/>
      </c>
      <c r="U134">
        <f t="shared" ca="1" si="30"/>
        <v>4</v>
      </c>
      <c r="V134">
        <f t="shared" ca="1" si="31"/>
        <v>0</v>
      </c>
      <c r="W134">
        <f t="shared" ca="1" si="32"/>
        <v>0</v>
      </c>
      <c r="X134">
        <f t="shared" ca="1" si="33"/>
        <v>0</v>
      </c>
      <c r="Y134">
        <f t="shared" ca="1" si="34"/>
        <v>5</v>
      </c>
      <c r="Z134" t="str">
        <f t="shared" si="35"/>
        <v>Gan</v>
      </c>
      <c r="AA134">
        <f ca="1">VLOOKUP(Y134,音调排序索引表!$A$1:$B$14,2,FALSE)</f>
        <v>4</v>
      </c>
    </row>
    <row r="135" spans="1:27" ht="18.75" customHeight="1">
      <c r="A135" s="4"/>
      <c r="B135" s="4"/>
      <c r="C135" s="2"/>
      <c r="D135" s="2"/>
      <c r="E135" s="3"/>
      <c r="F135" s="2"/>
      <c r="G135" s="2"/>
      <c r="H135" s="1" t="str">
        <f>IF(LEFT(竖总表!F135,1)="`",RIGHT(竖总表!F135,LEN(竖总表!F135)-1),竖总表!F135)</f>
        <v>gu3</v>
      </c>
      <c r="I135" s="1" t="str">
        <f t="shared" si="24"/>
        <v>gu3</v>
      </c>
      <c r="J135" s="1" t="str">
        <f t="shared" si="25"/>
        <v>gu</v>
      </c>
      <c r="K135" s="1" t="str">
        <f t="shared" si="26"/>
        <v>g</v>
      </c>
      <c r="L135" s="1" t="str">
        <f t="shared" si="27"/>
        <v>u</v>
      </c>
      <c r="M135" s="1">
        <f t="shared" si="28"/>
        <v>3</v>
      </c>
      <c r="N135" s="1">
        <f t="shared" si="29"/>
        <v>1</v>
      </c>
      <c r="O135" s="1">
        <v>1</v>
      </c>
      <c r="P135">
        <v>1</v>
      </c>
      <c r="Q135">
        <f ca="1">IFERROR(_xlfn.IFNA(MATCH($J135,INDIRECT("J"&amp;(1+P135)):$J$507,0)+P135,""),"")</f>
        <v>135</v>
      </c>
      <c r="R135" t="str">
        <f ca="1">IFERROR(_xlfn.IFNA(MATCH($J135,INDIRECT("J"&amp;(1+Q135)):$J$507,0)+Q135,""),"")</f>
        <v/>
      </c>
      <c r="S135" t="str">
        <f ca="1">IFERROR(_xlfn.IFNA(MATCH($J135,INDIRECT("J"&amp;(1+R135)):$J$507,0)+R135,""),"")</f>
        <v/>
      </c>
      <c r="T135" t="str">
        <f ca="1">IFERROR(_xlfn.IFNA(MATCH($J135,INDIRECT("J"&amp;(1+S135)):$J$507,0)+S135,""),"")</f>
        <v/>
      </c>
      <c r="U135">
        <f t="shared" ca="1" si="30"/>
        <v>3</v>
      </c>
      <c r="V135">
        <f t="shared" ca="1" si="31"/>
        <v>0</v>
      </c>
      <c r="W135">
        <f t="shared" ca="1" si="32"/>
        <v>0</v>
      </c>
      <c r="X135">
        <f t="shared" ca="1" si="33"/>
        <v>0</v>
      </c>
      <c r="Y135">
        <f t="shared" ca="1" si="34"/>
        <v>4</v>
      </c>
      <c r="Z135" t="str">
        <f t="shared" si="35"/>
        <v>Gu</v>
      </c>
      <c r="AA135">
        <f ca="1">VLOOKUP(Y135,音调排序索引表!$A$1:$B$14,2,FALSE)</f>
        <v>3</v>
      </c>
    </row>
    <row r="136" spans="1:27" ht="18.75" customHeight="1">
      <c r="A136" s="4"/>
      <c r="B136" s="4"/>
      <c r="C136" s="2"/>
      <c r="D136" s="2"/>
      <c r="E136" s="3"/>
      <c r="F136" s="2"/>
      <c r="G136" s="2"/>
      <c r="H136" s="1" t="str">
        <f>IF(LEFT(竖总表!F136,1)="`",RIGHT(竖总表!F136,LEN(竖总表!F136)-1),竖总表!F136)</f>
        <v>guan1</v>
      </c>
      <c r="I136" s="1" t="str">
        <f t="shared" si="24"/>
        <v>guan1</v>
      </c>
      <c r="J136" s="1" t="str">
        <f t="shared" si="25"/>
        <v>guan</v>
      </c>
      <c r="K136" s="1" t="str">
        <f t="shared" si="26"/>
        <v>g</v>
      </c>
      <c r="L136" s="1" t="str">
        <f t="shared" si="27"/>
        <v>uan</v>
      </c>
      <c r="M136" s="1">
        <f t="shared" si="28"/>
        <v>1</v>
      </c>
      <c r="N136" s="1">
        <f t="shared" si="29"/>
        <v>2</v>
      </c>
      <c r="O136" s="1">
        <v>1</v>
      </c>
      <c r="P136">
        <v>1</v>
      </c>
      <c r="Q136">
        <f ca="1">IFERROR(_xlfn.IFNA(MATCH($J136,INDIRECT("J"&amp;(1+P136)):$J$507,0)+P136,""),"")</f>
        <v>136</v>
      </c>
      <c r="R136">
        <f ca="1">IFERROR(_xlfn.IFNA(MATCH($J136,INDIRECT("J"&amp;(1+Q136)):$J$507,0)+Q136,""),"")</f>
        <v>294</v>
      </c>
      <c r="S136" t="str">
        <f ca="1">IFERROR(_xlfn.IFNA(MATCH($J136,INDIRECT("J"&amp;(1+R136)):$J$507,0)+R136,""),"")</f>
        <v/>
      </c>
      <c r="T136" t="str">
        <f ca="1">IFERROR(_xlfn.IFNA(MATCH($J136,INDIRECT("J"&amp;(1+S136)):$J$507,0)+S136,""),"")</f>
        <v/>
      </c>
      <c r="U136">
        <f t="shared" ca="1" si="30"/>
        <v>1</v>
      </c>
      <c r="V136">
        <f t="shared" ca="1" si="31"/>
        <v>4</v>
      </c>
      <c r="W136">
        <f t="shared" ca="1" si="32"/>
        <v>0</v>
      </c>
      <c r="X136">
        <f t="shared" ca="1" si="33"/>
        <v>0</v>
      </c>
      <c r="Y136">
        <f t="shared" ca="1" si="34"/>
        <v>10</v>
      </c>
      <c r="Z136" t="str">
        <f t="shared" si="35"/>
        <v>Guan</v>
      </c>
      <c r="AA136">
        <f ca="1">VLOOKUP(Y136,音调排序索引表!$A$1:$B$14,2,FALSE)</f>
        <v>14</v>
      </c>
    </row>
    <row r="137" spans="1:27" ht="18.75" customHeight="1">
      <c r="A137" s="4"/>
      <c r="B137" s="4"/>
      <c r="C137" s="2"/>
      <c r="D137" s="2"/>
      <c r="E137" s="3"/>
      <c r="F137" s="2"/>
      <c r="G137" s="2"/>
      <c r="H137" s="1" t="str">
        <f>IF(LEFT(竖总表!F137,1)="`",RIGHT(竖总表!F137,LEN(竖总表!F137)-1),竖总表!F137)</f>
        <v>gao1</v>
      </c>
      <c r="I137" s="1" t="str">
        <f t="shared" si="24"/>
        <v>gao1</v>
      </c>
      <c r="J137" s="1" t="str">
        <f t="shared" si="25"/>
        <v>gao</v>
      </c>
      <c r="K137" s="1" t="str">
        <f t="shared" si="26"/>
        <v>g</v>
      </c>
      <c r="L137" s="1" t="str">
        <f t="shared" si="27"/>
        <v>ao</v>
      </c>
      <c r="M137" s="1">
        <f t="shared" si="28"/>
        <v>1</v>
      </c>
      <c r="N137" s="1">
        <f t="shared" si="29"/>
        <v>1</v>
      </c>
      <c r="O137" s="1">
        <v>1</v>
      </c>
      <c r="P137">
        <v>1</v>
      </c>
      <c r="Q137">
        <f ca="1">IFERROR(_xlfn.IFNA(MATCH($J137,INDIRECT("J"&amp;(1+P137)):$J$507,0)+P137,""),"")</f>
        <v>137</v>
      </c>
      <c r="R137" t="str">
        <f ca="1">IFERROR(_xlfn.IFNA(MATCH($J137,INDIRECT("J"&amp;(1+Q137)):$J$507,0)+Q137,""),"")</f>
        <v/>
      </c>
      <c r="S137" t="str">
        <f ca="1">IFERROR(_xlfn.IFNA(MATCH($J137,INDIRECT("J"&amp;(1+R137)):$J$507,0)+R137,""),"")</f>
        <v/>
      </c>
      <c r="T137" t="str">
        <f ca="1">IFERROR(_xlfn.IFNA(MATCH($J137,INDIRECT("J"&amp;(1+S137)):$J$507,0)+S137,""),"")</f>
        <v/>
      </c>
      <c r="U137">
        <f t="shared" ca="1" si="30"/>
        <v>1</v>
      </c>
      <c r="V137">
        <f t="shared" ca="1" si="31"/>
        <v>0</v>
      </c>
      <c r="W137">
        <f t="shared" ca="1" si="32"/>
        <v>0</v>
      </c>
      <c r="X137">
        <f t="shared" ca="1" si="33"/>
        <v>0</v>
      </c>
      <c r="Y137">
        <f t="shared" ca="1" si="34"/>
        <v>2</v>
      </c>
      <c r="Z137" t="str">
        <f t="shared" si="35"/>
        <v>Gao</v>
      </c>
      <c r="AA137">
        <f ca="1">VLOOKUP(Y137,音调排序索引表!$A$1:$B$14,2,FALSE)</f>
        <v>1</v>
      </c>
    </row>
    <row r="138" spans="1:27" ht="18.75" customHeight="1">
      <c r="A138" s="4"/>
      <c r="B138" s="4"/>
      <c r="C138" s="2"/>
      <c r="D138" s="2"/>
      <c r="E138" s="3"/>
      <c r="F138" s="2"/>
      <c r="G138" s="2"/>
      <c r="H138" s="1" t="str">
        <f>IF(LEFT(竖总表!F138,1)="`",RIGHT(竖总表!F138,LEN(竖总表!F138)-1),竖总表!F138)</f>
        <v>ge1</v>
      </c>
      <c r="I138" s="1" t="str">
        <f t="shared" si="24"/>
        <v>ge1</v>
      </c>
      <c r="J138" s="1" t="str">
        <f t="shared" si="25"/>
        <v>ge</v>
      </c>
      <c r="K138" s="1" t="str">
        <f t="shared" si="26"/>
        <v>g</v>
      </c>
      <c r="L138" s="1" t="str">
        <f t="shared" si="27"/>
        <v>e</v>
      </c>
      <c r="M138" s="1">
        <f t="shared" si="28"/>
        <v>1</v>
      </c>
      <c r="N138" s="1">
        <f t="shared" si="29"/>
        <v>2</v>
      </c>
      <c r="O138" s="1">
        <v>1</v>
      </c>
      <c r="P138">
        <v>1</v>
      </c>
      <c r="Q138">
        <f ca="1">IFERROR(_xlfn.IFNA(MATCH($J138,INDIRECT("J"&amp;(1+P138)):$J$507,0)+P138,""),"")</f>
        <v>138</v>
      </c>
      <c r="R138">
        <f ca="1">IFERROR(_xlfn.IFNA(MATCH($J138,INDIRECT("J"&amp;(1+Q138)):$J$507,0)+Q138,""),"")</f>
        <v>152</v>
      </c>
      <c r="S138" t="str">
        <f ca="1">IFERROR(_xlfn.IFNA(MATCH($J138,INDIRECT("J"&amp;(1+R138)):$J$507,0)+R138,""),"")</f>
        <v/>
      </c>
      <c r="T138" t="str">
        <f ca="1">IFERROR(_xlfn.IFNA(MATCH($J138,INDIRECT("J"&amp;(1+S138)):$J$507,0)+S138,""),"")</f>
        <v/>
      </c>
      <c r="U138">
        <f t="shared" ca="1" si="30"/>
        <v>1</v>
      </c>
      <c r="V138">
        <f t="shared" ca="1" si="31"/>
        <v>2</v>
      </c>
      <c r="W138">
        <f t="shared" ca="1" si="32"/>
        <v>0</v>
      </c>
      <c r="X138">
        <f t="shared" ca="1" si="33"/>
        <v>0</v>
      </c>
      <c r="Y138">
        <f t="shared" ca="1" si="34"/>
        <v>6</v>
      </c>
      <c r="Z138" t="str">
        <f t="shared" si="35"/>
        <v>Ge</v>
      </c>
      <c r="AA138">
        <f ca="1">VLOOKUP(Y138,音调排序索引表!$A$1:$B$14,2,FALSE)</f>
        <v>12</v>
      </c>
    </row>
    <row r="139" spans="1:27" ht="18.75" customHeight="1">
      <c r="A139" s="4"/>
      <c r="B139" s="4"/>
      <c r="C139" s="2"/>
      <c r="D139" s="2"/>
      <c r="E139" s="3"/>
      <c r="F139" s="2"/>
      <c r="G139" s="2"/>
      <c r="H139" s="1" t="str">
        <f>IF(LEFT(竖总表!F139,1)="`",RIGHT(竖总表!F139,LEN(竖总表!F139)-1),竖总表!F139)</f>
        <v>gai4</v>
      </c>
      <c r="I139" s="1" t="str">
        <f t="shared" si="24"/>
        <v>gai4</v>
      </c>
      <c r="J139" s="1" t="str">
        <f t="shared" si="25"/>
        <v>gai</v>
      </c>
      <c r="K139" s="1" t="str">
        <f t="shared" si="26"/>
        <v>g</v>
      </c>
      <c r="L139" s="1" t="str">
        <f t="shared" si="27"/>
        <v>ai</v>
      </c>
      <c r="M139" s="1">
        <f t="shared" si="28"/>
        <v>4</v>
      </c>
      <c r="N139" s="1">
        <f t="shared" si="29"/>
        <v>1</v>
      </c>
      <c r="O139" s="1">
        <v>1</v>
      </c>
      <c r="P139">
        <v>1</v>
      </c>
      <c r="Q139">
        <f ca="1">IFERROR(_xlfn.IFNA(MATCH($J139,INDIRECT("J"&amp;(1+P139)):$J$507,0)+P139,""),"")</f>
        <v>139</v>
      </c>
      <c r="R139" t="str">
        <f ca="1">IFERROR(_xlfn.IFNA(MATCH($J139,INDIRECT("J"&amp;(1+Q139)):$J$507,0)+Q139,""),"")</f>
        <v/>
      </c>
      <c r="S139" t="str">
        <f ca="1">IFERROR(_xlfn.IFNA(MATCH($J139,INDIRECT("J"&amp;(1+R139)):$J$507,0)+R139,""),"")</f>
        <v/>
      </c>
      <c r="T139" t="str">
        <f ca="1">IFERROR(_xlfn.IFNA(MATCH($J139,INDIRECT("J"&amp;(1+S139)):$J$507,0)+S139,""),"")</f>
        <v/>
      </c>
      <c r="U139">
        <f t="shared" ca="1" si="30"/>
        <v>4</v>
      </c>
      <c r="V139">
        <f t="shared" ca="1" si="31"/>
        <v>0</v>
      </c>
      <c r="W139">
        <f t="shared" ca="1" si="32"/>
        <v>0</v>
      </c>
      <c r="X139">
        <f t="shared" ca="1" si="33"/>
        <v>0</v>
      </c>
      <c r="Y139">
        <f t="shared" ca="1" si="34"/>
        <v>5</v>
      </c>
      <c r="Z139" t="str">
        <f t="shared" si="35"/>
        <v>Gai</v>
      </c>
      <c r="AA139">
        <f ca="1">VLOOKUP(Y139,音调排序索引表!$A$1:$B$14,2,FALSE)</f>
        <v>4</v>
      </c>
    </row>
    <row r="140" spans="1:27" ht="18.75" customHeight="1">
      <c r="A140" s="4"/>
      <c r="B140" s="4"/>
      <c r="C140" s="2"/>
      <c r="D140" s="2"/>
      <c r="E140" s="3"/>
      <c r="F140" s="2"/>
      <c r="G140" s="2"/>
      <c r="H140" s="1" t="str">
        <f>IF(LEFT(竖总表!F140,1)="`",RIGHT(竖总表!F140,LEN(竖总表!F140)-1),竖总表!F140)</f>
        <v>gou1</v>
      </c>
      <c r="I140" s="1" t="str">
        <f t="shared" si="24"/>
        <v>gou1</v>
      </c>
      <c r="J140" s="1" t="str">
        <f t="shared" si="25"/>
        <v>gou</v>
      </c>
      <c r="K140" s="1" t="str">
        <f t="shared" si="26"/>
        <v>g</v>
      </c>
      <c r="L140" s="1" t="str">
        <f t="shared" si="27"/>
        <v>ou</v>
      </c>
      <c r="M140" s="1">
        <f t="shared" si="28"/>
        <v>1</v>
      </c>
      <c r="N140" s="1">
        <f t="shared" si="29"/>
        <v>2</v>
      </c>
      <c r="O140" s="1">
        <v>1</v>
      </c>
      <c r="P140">
        <v>1</v>
      </c>
      <c r="Q140">
        <f ca="1">IFERROR(_xlfn.IFNA(MATCH($J140,INDIRECT("J"&amp;(1+P140)):$J$507,0)+P140,""),"")</f>
        <v>140</v>
      </c>
      <c r="R140">
        <f ca="1">IFERROR(_xlfn.IFNA(MATCH($J140,INDIRECT("J"&amp;(1+Q140)):$J$507,0)+Q140,""),"")</f>
        <v>146</v>
      </c>
      <c r="S140" t="str">
        <f ca="1">IFERROR(_xlfn.IFNA(MATCH($J140,INDIRECT("J"&amp;(1+R140)):$J$507,0)+R140,""),"")</f>
        <v/>
      </c>
      <c r="T140" t="str">
        <f ca="1">IFERROR(_xlfn.IFNA(MATCH($J140,INDIRECT("J"&amp;(1+S140)):$J$507,0)+S140,""),"")</f>
        <v/>
      </c>
      <c r="U140">
        <f t="shared" ca="1" si="30"/>
        <v>1</v>
      </c>
      <c r="V140">
        <f t="shared" ca="1" si="31"/>
        <v>3</v>
      </c>
      <c r="W140">
        <f t="shared" ca="1" si="32"/>
        <v>0</v>
      </c>
      <c r="X140">
        <f t="shared" ca="1" si="33"/>
        <v>0</v>
      </c>
      <c r="Y140">
        <f t="shared" ca="1" si="34"/>
        <v>8</v>
      </c>
      <c r="Z140" t="str">
        <f t="shared" si="35"/>
        <v>Gou</v>
      </c>
      <c r="AA140">
        <f ca="1">VLOOKUP(Y140,音调排序索引表!$A$1:$B$14,2,FALSE)</f>
        <v>13</v>
      </c>
    </row>
    <row r="141" spans="1:27" ht="18.75" customHeight="1">
      <c r="A141" s="4"/>
      <c r="B141" s="4"/>
      <c r="C141" s="2"/>
      <c r="D141" s="2"/>
      <c r="E141" s="3"/>
      <c r="F141" s="2"/>
      <c r="G141" s="2"/>
      <c r="H141" s="1" t="str">
        <f>IF(LEFT(竖总表!F141,1)="`",RIGHT(竖总表!F141,LEN(竖总表!F141)-1),竖总表!F141)</f>
        <v>gong1</v>
      </c>
      <c r="I141" s="1" t="str">
        <f t="shared" si="24"/>
        <v>gong1</v>
      </c>
      <c r="J141" s="1" t="str">
        <f t="shared" si="25"/>
        <v>gong</v>
      </c>
      <c r="K141" s="1" t="str">
        <f t="shared" si="26"/>
        <v>g</v>
      </c>
      <c r="L141" s="1" t="str">
        <f t="shared" si="27"/>
        <v>ong</v>
      </c>
      <c r="M141" s="1">
        <f t="shared" si="28"/>
        <v>1</v>
      </c>
      <c r="N141" s="1">
        <f t="shared" si="29"/>
        <v>1</v>
      </c>
      <c r="O141" s="1">
        <v>1</v>
      </c>
      <c r="P141">
        <v>1</v>
      </c>
      <c r="Q141">
        <f ca="1">IFERROR(_xlfn.IFNA(MATCH($J141,INDIRECT("J"&amp;(1+P141)):$J$507,0)+P141,""),"")</f>
        <v>141</v>
      </c>
      <c r="R141" t="str">
        <f ca="1">IFERROR(_xlfn.IFNA(MATCH($J141,INDIRECT("J"&amp;(1+Q141)):$J$507,0)+Q141,""),"")</f>
        <v/>
      </c>
      <c r="S141" t="str">
        <f ca="1">IFERROR(_xlfn.IFNA(MATCH($J141,INDIRECT("J"&amp;(1+R141)):$J$507,0)+R141,""),"")</f>
        <v/>
      </c>
      <c r="T141" t="str">
        <f ca="1">IFERROR(_xlfn.IFNA(MATCH($J141,INDIRECT("J"&amp;(1+S141)):$J$507,0)+S141,""),"")</f>
        <v/>
      </c>
      <c r="U141">
        <f t="shared" ca="1" si="30"/>
        <v>1</v>
      </c>
      <c r="V141">
        <f t="shared" ca="1" si="31"/>
        <v>0</v>
      </c>
      <c r="W141">
        <f t="shared" ca="1" si="32"/>
        <v>0</v>
      </c>
      <c r="X141">
        <f t="shared" ca="1" si="33"/>
        <v>0</v>
      </c>
      <c r="Y141">
        <f t="shared" ca="1" si="34"/>
        <v>2</v>
      </c>
      <c r="Z141" t="str">
        <f t="shared" si="35"/>
        <v>Gong</v>
      </c>
      <c r="AA141">
        <f ca="1">VLOOKUP(Y141,音调排序索引表!$A$1:$B$14,2,FALSE)</f>
        <v>1</v>
      </c>
    </row>
    <row r="142" spans="1:27" ht="18.75" customHeight="1">
      <c r="A142" s="4"/>
      <c r="B142" s="4"/>
      <c r="C142" s="2"/>
      <c r="D142" s="2"/>
      <c r="E142" s="3"/>
      <c r="F142" s="2"/>
      <c r="G142" s="2"/>
      <c r="H142" s="1" t="str">
        <f>IF(LEFT(竖总表!F142,1)="`",RIGHT(竖总表!F142,LEN(竖总表!F142)-1),竖总表!F142)</f>
        <v>gang1</v>
      </c>
      <c r="I142" s="1" t="str">
        <f t="shared" si="24"/>
        <v>gang1</v>
      </c>
      <c r="J142" s="1" t="str">
        <f t="shared" si="25"/>
        <v>gang</v>
      </c>
      <c r="K142" s="1" t="str">
        <f t="shared" si="26"/>
        <v>g</v>
      </c>
      <c r="L142" s="1" t="str">
        <f t="shared" si="27"/>
        <v>ang</v>
      </c>
      <c r="M142" s="1">
        <f t="shared" si="28"/>
        <v>1</v>
      </c>
      <c r="N142" s="1">
        <f t="shared" si="29"/>
        <v>1</v>
      </c>
      <c r="O142" s="1">
        <v>1</v>
      </c>
      <c r="P142">
        <v>1</v>
      </c>
      <c r="Q142">
        <f ca="1">IFERROR(_xlfn.IFNA(MATCH($J142,INDIRECT("J"&amp;(1+P142)):$J$507,0)+P142,""),"")</f>
        <v>142</v>
      </c>
      <c r="R142" t="str">
        <f ca="1">IFERROR(_xlfn.IFNA(MATCH($J142,INDIRECT("J"&amp;(1+Q142)):$J$507,0)+Q142,""),"")</f>
        <v/>
      </c>
      <c r="S142" t="str">
        <f ca="1">IFERROR(_xlfn.IFNA(MATCH($J142,INDIRECT("J"&amp;(1+R142)):$J$507,0)+R142,""),"")</f>
        <v/>
      </c>
      <c r="T142" t="str">
        <f ca="1">IFERROR(_xlfn.IFNA(MATCH($J142,INDIRECT("J"&amp;(1+S142)):$J$507,0)+S142,""),"")</f>
        <v/>
      </c>
      <c r="U142">
        <f t="shared" ca="1" si="30"/>
        <v>1</v>
      </c>
      <c r="V142">
        <f t="shared" ca="1" si="31"/>
        <v>0</v>
      </c>
      <c r="W142">
        <f t="shared" ca="1" si="32"/>
        <v>0</v>
      </c>
      <c r="X142">
        <f t="shared" ca="1" si="33"/>
        <v>0</v>
      </c>
      <c r="Y142">
        <f t="shared" ca="1" si="34"/>
        <v>2</v>
      </c>
      <c r="Z142" t="str">
        <f t="shared" si="35"/>
        <v>Gang</v>
      </c>
      <c r="AA142">
        <f ca="1">VLOOKUP(Y142,音调排序索引表!$A$1:$B$14,2,FALSE)</f>
        <v>1</v>
      </c>
    </row>
    <row r="143" spans="1:27" ht="18.75" customHeight="1">
      <c r="A143" s="4"/>
      <c r="B143" s="4"/>
      <c r="C143" s="2"/>
      <c r="D143" s="2"/>
      <c r="E143" s="3"/>
      <c r="F143" s="2"/>
      <c r="G143" s="2"/>
      <c r="H143" s="1" t="str">
        <f>IF(LEFT(竖总表!F143,1)="`",RIGHT(竖总表!F143,LEN(竖总表!F143)-1),竖总表!F143)</f>
        <v>ga1</v>
      </c>
      <c r="I143" s="1" t="str">
        <f t="shared" si="24"/>
        <v>ga1</v>
      </c>
      <c r="J143" s="1" t="str">
        <f t="shared" si="25"/>
        <v>ga</v>
      </c>
      <c r="K143" s="1" t="str">
        <f t="shared" si="26"/>
        <v>g</v>
      </c>
      <c r="L143" s="1" t="str">
        <f t="shared" si="27"/>
        <v>a</v>
      </c>
      <c r="M143" s="1">
        <f t="shared" si="28"/>
        <v>1</v>
      </c>
      <c r="N143" s="1">
        <f t="shared" si="29"/>
        <v>1</v>
      </c>
      <c r="O143" s="1">
        <v>1</v>
      </c>
      <c r="P143">
        <v>1</v>
      </c>
      <c r="Q143">
        <f ca="1">IFERROR(_xlfn.IFNA(MATCH($J143,INDIRECT("J"&amp;(1+P143)):$J$507,0)+P143,""),"")</f>
        <v>143</v>
      </c>
      <c r="R143" t="str">
        <f ca="1">IFERROR(_xlfn.IFNA(MATCH($J143,INDIRECT("J"&amp;(1+Q143)):$J$507,0)+Q143,""),"")</f>
        <v/>
      </c>
      <c r="S143" t="str">
        <f ca="1">IFERROR(_xlfn.IFNA(MATCH($J143,INDIRECT("J"&amp;(1+R143)):$J$507,0)+R143,""),"")</f>
        <v/>
      </c>
      <c r="T143" t="str">
        <f ca="1">IFERROR(_xlfn.IFNA(MATCH($J143,INDIRECT("J"&amp;(1+S143)):$J$507,0)+S143,""),"")</f>
        <v/>
      </c>
      <c r="U143">
        <f t="shared" ca="1" si="30"/>
        <v>1</v>
      </c>
      <c r="V143">
        <f t="shared" ca="1" si="31"/>
        <v>0</v>
      </c>
      <c r="W143">
        <f t="shared" ca="1" si="32"/>
        <v>0</v>
      </c>
      <c r="X143">
        <f t="shared" ca="1" si="33"/>
        <v>0</v>
      </c>
      <c r="Y143">
        <f t="shared" ca="1" si="34"/>
        <v>2</v>
      </c>
      <c r="Z143" t="str">
        <f t="shared" si="35"/>
        <v>Ga</v>
      </c>
      <c r="AA143">
        <f ca="1">VLOOKUP(Y143,音调排序索引表!$A$1:$B$14,2,FALSE)</f>
        <v>1</v>
      </c>
    </row>
    <row r="144" spans="1:27" ht="18.75" customHeight="1">
      <c r="A144" s="4"/>
      <c r="B144" s="4"/>
      <c r="C144" s="2"/>
      <c r="D144" s="2"/>
      <c r="E144" s="3"/>
      <c r="F144" s="2"/>
      <c r="G144" s="2"/>
      <c r="H144" s="1" t="str">
        <f>IF(LEFT(竖总表!F144,1)="`",RIGHT(竖总表!F144,LEN(竖总表!F144)-1),竖总表!F144)</f>
        <v>gen1</v>
      </c>
      <c r="I144" s="1" t="str">
        <f t="shared" si="24"/>
        <v>gen1</v>
      </c>
      <c r="J144" s="1" t="str">
        <f t="shared" si="25"/>
        <v>gen</v>
      </c>
      <c r="K144" s="1" t="str">
        <f t="shared" si="26"/>
        <v>g</v>
      </c>
      <c r="L144" s="1" t="str">
        <f t="shared" si="27"/>
        <v>en</v>
      </c>
      <c r="M144" s="1">
        <f t="shared" si="28"/>
        <v>1</v>
      </c>
      <c r="N144" s="1">
        <f t="shared" si="29"/>
        <v>1</v>
      </c>
      <c r="O144" s="1">
        <v>1</v>
      </c>
      <c r="P144">
        <v>1</v>
      </c>
      <c r="Q144">
        <f ca="1">IFERROR(_xlfn.IFNA(MATCH($J144,INDIRECT("J"&amp;(1+P144)):$J$507,0)+P144,""),"")</f>
        <v>144</v>
      </c>
      <c r="R144" t="str">
        <f ca="1">IFERROR(_xlfn.IFNA(MATCH($J144,INDIRECT("J"&amp;(1+Q144)):$J$507,0)+Q144,""),"")</f>
        <v/>
      </c>
      <c r="S144" t="str">
        <f ca="1">IFERROR(_xlfn.IFNA(MATCH($J144,INDIRECT("J"&amp;(1+R144)):$J$507,0)+R144,""),"")</f>
        <v/>
      </c>
      <c r="T144" t="str">
        <f ca="1">IFERROR(_xlfn.IFNA(MATCH($J144,INDIRECT("J"&amp;(1+S144)):$J$507,0)+S144,""),"")</f>
        <v/>
      </c>
      <c r="U144">
        <f t="shared" ca="1" si="30"/>
        <v>1</v>
      </c>
      <c r="V144">
        <f t="shared" ca="1" si="31"/>
        <v>0</v>
      </c>
      <c r="W144">
        <f t="shared" ca="1" si="32"/>
        <v>0</v>
      </c>
      <c r="X144">
        <f t="shared" ca="1" si="33"/>
        <v>0</v>
      </c>
      <c r="Y144">
        <f t="shared" ca="1" si="34"/>
        <v>2</v>
      </c>
      <c r="Z144" t="str">
        <f t="shared" si="35"/>
        <v>Gen</v>
      </c>
      <c r="AA144">
        <f ca="1">VLOOKUP(Y144,音调排序索引表!$A$1:$B$14,2,FALSE)</f>
        <v>1</v>
      </c>
    </row>
    <row r="145" spans="1:27" ht="18.75" customHeight="1">
      <c r="A145" s="4"/>
      <c r="B145" s="4"/>
      <c r="C145" s="2"/>
      <c r="D145" s="2"/>
      <c r="E145" s="3"/>
      <c r="F145" s="2"/>
      <c r="G145" s="2"/>
      <c r="H145" s="1" t="str">
        <f>IF(LEFT(竖总表!F145,1)="`",RIGHT(竖总表!F145,LEN(竖总表!F145)-1),竖总表!F145)</f>
        <v>geng1</v>
      </c>
      <c r="I145" s="1" t="str">
        <f t="shared" si="24"/>
        <v>geng1</v>
      </c>
      <c r="J145" s="1" t="str">
        <f t="shared" si="25"/>
        <v>geng</v>
      </c>
      <c r="K145" s="1" t="str">
        <f t="shared" si="26"/>
        <v>g</v>
      </c>
      <c r="L145" s="1" t="str">
        <f t="shared" si="27"/>
        <v>eng</v>
      </c>
      <c r="M145" s="1">
        <f t="shared" si="28"/>
        <v>1</v>
      </c>
      <c r="N145" s="1">
        <f t="shared" si="29"/>
        <v>1</v>
      </c>
      <c r="O145" s="1">
        <v>1</v>
      </c>
      <c r="P145">
        <v>1</v>
      </c>
      <c r="Q145">
        <f ca="1">IFERROR(_xlfn.IFNA(MATCH($J145,INDIRECT("J"&amp;(1+P145)):$J$507,0)+P145,""),"")</f>
        <v>145</v>
      </c>
      <c r="R145" t="str">
        <f ca="1">IFERROR(_xlfn.IFNA(MATCH($J145,INDIRECT("J"&amp;(1+Q145)):$J$507,0)+Q145,""),"")</f>
        <v/>
      </c>
      <c r="S145" t="str">
        <f ca="1">IFERROR(_xlfn.IFNA(MATCH($J145,INDIRECT("J"&amp;(1+R145)):$J$507,0)+R145,""),"")</f>
        <v/>
      </c>
      <c r="T145" t="str">
        <f ca="1">IFERROR(_xlfn.IFNA(MATCH($J145,INDIRECT("J"&amp;(1+S145)):$J$507,0)+S145,""),"")</f>
        <v/>
      </c>
      <c r="U145">
        <f t="shared" ca="1" si="30"/>
        <v>1</v>
      </c>
      <c r="V145">
        <f t="shared" ca="1" si="31"/>
        <v>0</v>
      </c>
      <c r="W145">
        <f t="shared" ca="1" si="32"/>
        <v>0</v>
      </c>
      <c r="X145">
        <f t="shared" ca="1" si="33"/>
        <v>0</v>
      </c>
      <c r="Y145">
        <f t="shared" ca="1" si="34"/>
        <v>2</v>
      </c>
      <c r="Z145" t="str">
        <f t="shared" si="35"/>
        <v>Geng</v>
      </c>
      <c r="AA145">
        <f ca="1">VLOOKUP(Y145,音调排序索引表!$A$1:$B$14,2,FALSE)</f>
        <v>1</v>
      </c>
    </row>
    <row r="146" spans="1:27" ht="18.75" customHeight="1">
      <c r="A146" s="4"/>
      <c r="B146" s="4"/>
      <c r="C146" s="2"/>
      <c r="D146" s="2"/>
      <c r="E146" s="3"/>
      <c r="F146" s="2"/>
      <c r="G146" s="2"/>
      <c r="H146" s="1" t="str">
        <f>IF(LEFT(竖总表!F146,1)="`",RIGHT(竖总表!F146,LEN(竖总表!F146)-1),竖总表!F146)</f>
        <v>gou3</v>
      </c>
      <c r="I146" s="1" t="str">
        <f t="shared" si="24"/>
        <v>gou3</v>
      </c>
      <c r="J146" s="1" t="str">
        <f t="shared" si="25"/>
        <v>gou</v>
      </c>
      <c r="K146" s="1" t="str">
        <f t="shared" si="26"/>
        <v>g</v>
      </c>
      <c r="L146" s="1" t="str">
        <f t="shared" si="27"/>
        <v>ou</v>
      </c>
      <c r="M146" s="1">
        <f t="shared" si="28"/>
        <v>3</v>
      </c>
      <c r="N146" s="1">
        <f t="shared" si="29"/>
        <v>2</v>
      </c>
      <c r="O146" s="1">
        <v>1</v>
      </c>
      <c r="P146">
        <v>1</v>
      </c>
      <c r="Q146">
        <f ca="1">IFERROR(_xlfn.IFNA(MATCH($J146,INDIRECT("J"&amp;(1+P146)):$J$507,0)+P146,""),"")</f>
        <v>140</v>
      </c>
      <c r="R146">
        <f ca="1">IFERROR(_xlfn.IFNA(MATCH($J146,INDIRECT("J"&amp;(1+Q146)):$J$507,0)+Q146,""),"")</f>
        <v>146</v>
      </c>
      <c r="S146" t="str">
        <f ca="1">IFERROR(_xlfn.IFNA(MATCH($J146,INDIRECT("J"&amp;(1+R146)):$J$507,0)+R146,""),"")</f>
        <v/>
      </c>
      <c r="T146" t="str">
        <f ca="1">IFERROR(_xlfn.IFNA(MATCH($J146,INDIRECT("J"&amp;(1+S146)):$J$507,0)+S146,""),"")</f>
        <v/>
      </c>
      <c r="U146">
        <f t="shared" ca="1" si="30"/>
        <v>1</v>
      </c>
      <c r="V146">
        <f t="shared" ca="1" si="31"/>
        <v>3</v>
      </c>
      <c r="W146">
        <f t="shared" ca="1" si="32"/>
        <v>0</v>
      </c>
      <c r="X146">
        <f t="shared" ca="1" si="33"/>
        <v>0</v>
      </c>
      <c r="Y146">
        <f t="shared" ca="1" si="34"/>
        <v>8</v>
      </c>
      <c r="Z146" t="str">
        <f t="shared" si="35"/>
        <v>Gou</v>
      </c>
      <c r="AA146">
        <f ca="1">VLOOKUP(Y146,音调排序索引表!$A$1:$B$14,2,FALSE)</f>
        <v>13</v>
      </c>
    </row>
    <row r="147" spans="1:27" ht="18.75" customHeight="1">
      <c r="A147" s="4"/>
      <c r="B147" s="4"/>
      <c r="C147" s="2"/>
      <c r="D147" s="2"/>
      <c r="E147" s="3"/>
      <c r="F147" s="2"/>
      <c r="G147" s="2"/>
      <c r="H147" s="1" t="str">
        <f>IF(LEFT(竖总表!F147,1)="`",RIGHT(竖总表!F147,LEN(竖总表!F147)-1),竖总表!F147)</f>
        <v>gua1</v>
      </c>
      <c r="I147" s="1" t="str">
        <f t="shared" si="24"/>
        <v>gua1</v>
      </c>
      <c r="J147" s="1" t="str">
        <f t="shared" si="25"/>
        <v>gua</v>
      </c>
      <c r="K147" s="1" t="str">
        <f t="shared" si="26"/>
        <v>g</v>
      </c>
      <c r="L147" s="1" t="str">
        <f t="shared" si="27"/>
        <v>ua</v>
      </c>
      <c r="M147" s="1">
        <f t="shared" si="28"/>
        <v>1</v>
      </c>
      <c r="N147" s="1">
        <f t="shared" si="29"/>
        <v>2</v>
      </c>
      <c r="O147" s="1">
        <v>1</v>
      </c>
      <c r="P147">
        <v>1</v>
      </c>
      <c r="Q147">
        <f ca="1">IFERROR(_xlfn.IFNA(MATCH($J147,INDIRECT("J"&amp;(1+P147)):$J$507,0)+P147,""),"")</f>
        <v>147</v>
      </c>
      <c r="R147">
        <f ca="1">IFERROR(_xlfn.IFNA(MATCH($J147,INDIRECT("J"&amp;(1+Q147)):$J$507,0)+Q147,""),"")</f>
        <v>155</v>
      </c>
      <c r="S147" t="str">
        <f ca="1">IFERROR(_xlfn.IFNA(MATCH($J147,INDIRECT("J"&amp;(1+R147)):$J$507,0)+R147,""),"")</f>
        <v/>
      </c>
      <c r="T147" t="str">
        <f ca="1">IFERROR(_xlfn.IFNA(MATCH($J147,INDIRECT("J"&amp;(1+S147)):$J$507,0)+S147,""),"")</f>
        <v/>
      </c>
      <c r="U147">
        <f t="shared" ca="1" si="30"/>
        <v>1</v>
      </c>
      <c r="V147">
        <f t="shared" ca="1" si="31"/>
        <v>4</v>
      </c>
      <c r="W147">
        <f t="shared" ca="1" si="32"/>
        <v>0</v>
      </c>
      <c r="X147">
        <f t="shared" ca="1" si="33"/>
        <v>0</v>
      </c>
      <c r="Y147">
        <f t="shared" ca="1" si="34"/>
        <v>10</v>
      </c>
      <c r="Z147" t="str">
        <f t="shared" si="35"/>
        <v>Gua</v>
      </c>
      <c r="AA147">
        <f ca="1">VLOOKUP(Y147,音调排序索引表!$A$1:$B$14,2,FALSE)</f>
        <v>14</v>
      </c>
    </row>
    <row r="148" spans="1:27" ht="18.75" customHeight="1">
      <c r="A148" s="4"/>
      <c r="B148" s="4"/>
      <c r="C148" s="2"/>
      <c r="D148" s="2"/>
      <c r="E148" s="3"/>
      <c r="F148" s="2"/>
      <c r="G148" s="2"/>
      <c r="H148" s="1" t="str">
        <f>IF(LEFT(竖总表!F148,1)="`",RIGHT(竖总表!F148,LEN(竖总表!F148)-1),竖总表!F148)</f>
        <v>guo2</v>
      </c>
      <c r="I148" s="1" t="str">
        <f t="shared" si="24"/>
        <v>guo2</v>
      </c>
      <c r="J148" s="1" t="str">
        <f t="shared" si="25"/>
        <v>guo</v>
      </c>
      <c r="K148" s="1" t="str">
        <f t="shared" si="26"/>
        <v>g</v>
      </c>
      <c r="L148" s="1" t="str">
        <f t="shared" si="27"/>
        <v>uo</v>
      </c>
      <c r="M148" s="1">
        <f t="shared" si="28"/>
        <v>2</v>
      </c>
      <c r="N148" s="1">
        <f t="shared" si="29"/>
        <v>2</v>
      </c>
      <c r="O148" s="1">
        <v>1</v>
      </c>
      <c r="P148">
        <v>1</v>
      </c>
      <c r="Q148">
        <f ca="1">IFERROR(_xlfn.IFNA(MATCH($J148,INDIRECT("J"&amp;(1+P148)):$J$507,0)+P148,""),"")</f>
        <v>95</v>
      </c>
      <c r="R148">
        <f ca="1">IFERROR(_xlfn.IFNA(MATCH($J148,INDIRECT("J"&amp;(1+Q148)):$J$507,0)+Q148,""),"")</f>
        <v>148</v>
      </c>
      <c r="S148" t="str">
        <f ca="1">IFERROR(_xlfn.IFNA(MATCH($J148,INDIRECT("J"&amp;(1+R148)):$J$507,0)+R148,""),"")</f>
        <v/>
      </c>
      <c r="T148" t="str">
        <f ca="1">IFERROR(_xlfn.IFNA(MATCH($J148,INDIRECT("J"&amp;(1+S148)):$J$507,0)+S148,""),"")</f>
        <v/>
      </c>
      <c r="U148">
        <f t="shared" ca="1" si="30"/>
        <v>1</v>
      </c>
      <c r="V148">
        <f t="shared" ca="1" si="31"/>
        <v>2</v>
      </c>
      <c r="W148">
        <f t="shared" ca="1" si="32"/>
        <v>0</v>
      </c>
      <c r="X148">
        <f t="shared" ca="1" si="33"/>
        <v>0</v>
      </c>
      <c r="Y148">
        <f t="shared" ca="1" si="34"/>
        <v>6</v>
      </c>
      <c r="Z148" t="str">
        <f t="shared" si="35"/>
        <v>Guo</v>
      </c>
      <c r="AA148">
        <f ca="1">VLOOKUP(Y148,音调排序索引表!$A$1:$B$14,2,FALSE)</f>
        <v>12</v>
      </c>
    </row>
    <row r="149" spans="1:27" ht="18.75" customHeight="1">
      <c r="A149" s="4"/>
      <c r="B149" s="4"/>
      <c r="C149" s="2"/>
      <c r="D149" s="2"/>
      <c r="E149" s="3"/>
      <c r="F149" s="2"/>
      <c r="G149" s="2"/>
      <c r="H149" s="1" t="str">
        <f>IF(LEFT(竖总表!F149,1)="`",RIGHT(竖总表!F149,LEN(竖总表!F149)-1),竖总表!F149)</f>
        <v>guang1</v>
      </c>
      <c r="I149" s="1" t="str">
        <f t="shared" si="24"/>
        <v>guang1</v>
      </c>
      <c r="J149" s="1" t="str">
        <f t="shared" si="25"/>
        <v>guang</v>
      </c>
      <c r="K149" s="1" t="str">
        <f t="shared" si="26"/>
        <v>g</v>
      </c>
      <c r="L149" s="1" t="str">
        <f t="shared" si="27"/>
        <v>uang</v>
      </c>
      <c r="M149" s="1">
        <f t="shared" si="28"/>
        <v>1</v>
      </c>
      <c r="N149" s="1">
        <f t="shared" si="29"/>
        <v>1</v>
      </c>
      <c r="O149" s="1">
        <v>1</v>
      </c>
      <c r="P149">
        <v>1</v>
      </c>
      <c r="Q149">
        <f ca="1">IFERROR(_xlfn.IFNA(MATCH($J149,INDIRECT("J"&amp;(1+P149)):$J$507,0)+P149,""),"")</f>
        <v>149</v>
      </c>
      <c r="R149" t="str">
        <f ca="1">IFERROR(_xlfn.IFNA(MATCH($J149,INDIRECT("J"&amp;(1+Q149)):$J$507,0)+Q149,""),"")</f>
        <v/>
      </c>
      <c r="S149" t="str">
        <f ca="1">IFERROR(_xlfn.IFNA(MATCH($J149,INDIRECT("J"&amp;(1+R149)):$J$507,0)+R149,""),"")</f>
        <v/>
      </c>
      <c r="T149" t="str">
        <f ca="1">IFERROR(_xlfn.IFNA(MATCH($J149,INDIRECT("J"&amp;(1+S149)):$J$507,0)+S149,""),"")</f>
        <v/>
      </c>
      <c r="U149">
        <f t="shared" ca="1" si="30"/>
        <v>1</v>
      </c>
      <c r="V149">
        <f t="shared" ca="1" si="31"/>
        <v>0</v>
      </c>
      <c r="W149">
        <f t="shared" ca="1" si="32"/>
        <v>0</v>
      </c>
      <c r="X149">
        <f t="shared" ca="1" si="33"/>
        <v>0</v>
      </c>
      <c r="Y149">
        <f t="shared" ca="1" si="34"/>
        <v>2</v>
      </c>
      <c r="Z149" t="str">
        <f t="shared" si="35"/>
        <v>Guang</v>
      </c>
      <c r="AA149">
        <f ca="1">VLOOKUP(Y149,音调排序索引表!$A$1:$B$14,2,FALSE)</f>
        <v>1</v>
      </c>
    </row>
    <row r="150" spans="1:27" ht="18.75" customHeight="1">
      <c r="A150" s="4"/>
      <c r="B150" s="4"/>
      <c r="C150" s="2"/>
      <c r="D150" s="2"/>
      <c r="E150" s="3"/>
      <c r="F150" s="2"/>
      <c r="G150" s="2"/>
      <c r="H150" s="1" t="str">
        <f>IF(LEFT(竖总表!F150,1)="`",RIGHT(竖总表!F150,LEN(竖总表!F150)-1),竖总表!F150)</f>
        <v>guai4</v>
      </c>
      <c r="I150" s="1" t="str">
        <f t="shared" si="24"/>
        <v>guai4</v>
      </c>
      <c r="J150" s="1" t="str">
        <f t="shared" si="25"/>
        <v>guai</v>
      </c>
      <c r="K150" s="1" t="str">
        <f t="shared" si="26"/>
        <v>g</v>
      </c>
      <c r="L150" s="1" t="str">
        <f t="shared" si="27"/>
        <v>uai</v>
      </c>
      <c r="M150" s="1">
        <f t="shared" si="28"/>
        <v>4</v>
      </c>
      <c r="N150" s="1">
        <f t="shared" si="29"/>
        <v>1</v>
      </c>
      <c r="O150" s="1">
        <v>1</v>
      </c>
      <c r="P150">
        <v>1</v>
      </c>
      <c r="Q150">
        <f ca="1">IFERROR(_xlfn.IFNA(MATCH($J150,INDIRECT("J"&amp;(1+P150)):$J$507,0)+P150,""),"")</f>
        <v>150</v>
      </c>
      <c r="R150" t="str">
        <f ca="1">IFERROR(_xlfn.IFNA(MATCH($J150,INDIRECT("J"&amp;(1+Q150)):$J$507,0)+Q150,""),"")</f>
        <v/>
      </c>
      <c r="S150" t="str">
        <f ca="1">IFERROR(_xlfn.IFNA(MATCH($J150,INDIRECT("J"&amp;(1+R150)):$J$507,0)+R150,""),"")</f>
        <v/>
      </c>
      <c r="T150" t="str">
        <f ca="1">IFERROR(_xlfn.IFNA(MATCH($J150,INDIRECT("J"&amp;(1+S150)):$J$507,0)+S150,""),"")</f>
        <v/>
      </c>
      <c r="U150">
        <f t="shared" ca="1" si="30"/>
        <v>4</v>
      </c>
      <c r="V150">
        <f t="shared" ca="1" si="31"/>
        <v>0</v>
      </c>
      <c r="W150">
        <f t="shared" ca="1" si="32"/>
        <v>0</v>
      </c>
      <c r="X150">
        <f t="shared" ca="1" si="33"/>
        <v>0</v>
      </c>
      <c r="Y150">
        <f t="shared" ca="1" si="34"/>
        <v>5</v>
      </c>
      <c r="Z150" t="str">
        <f t="shared" si="35"/>
        <v>Guai</v>
      </c>
      <c r="AA150">
        <f ca="1">VLOOKUP(Y150,音调排序索引表!$A$1:$B$14,2,FALSE)</f>
        <v>4</v>
      </c>
    </row>
    <row r="151" spans="1:27" ht="18.75" customHeight="1">
      <c r="A151" s="4"/>
      <c r="B151" s="4"/>
      <c r="C151" s="2"/>
      <c r="D151" s="2"/>
      <c r="E151" s="3"/>
      <c r="F151" s="2"/>
      <c r="G151" s="2"/>
      <c r="H151" s="1" t="str">
        <f>IF(LEFT(竖总表!F151,1)="`",RIGHT(竖总表!F151,LEN(竖总表!F151)-1),竖总表!F151)</f>
        <v>gun3</v>
      </c>
      <c r="I151" s="1" t="str">
        <f t="shared" si="24"/>
        <v>gun3</v>
      </c>
      <c r="J151" s="1" t="str">
        <f t="shared" si="25"/>
        <v>gun</v>
      </c>
      <c r="K151" s="1" t="str">
        <f t="shared" si="26"/>
        <v>g</v>
      </c>
      <c r="L151" s="1" t="str">
        <f t="shared" si="27"/>
        <v>un</v>
      </c>
      <c r="M151" s="1">
        <f t="shared" si="28"/>
        <v>3</v>
      </c>
      <c r="N151" s="1">
        <f t="shared" si="29"/>
        <v>1</v>
      </c>
      <c r="O151" s="1">
        <v>1</v>
      </c>
      <c r="P151">
        <v>1</v>
      </c>
      <c r="Q151">
        <f ca="1">IFERROR(_xlfn.IFNA(MATCH($J151,INDIRECT("J"&amp;(1+P151)):$J$507,0)+P151,""),"")</f>
        <v>151</v>
      </c>
      <c r="R151" t="str">
        <f ca="1">IFERROR(_xlfn.IFNA(MATCH($J151,INDIRECT("J"&amp;(1+Q151)):$J$507,0)+Q151,""),"")</f>
        <v/>
      </c>
      <c r="S151" t="str">
        <f ca="1">IFERROR(_xlfn.IFNA(MATCH($J151,INDIRECT("J"&amp;(1+R151)):$J$507,0)+R151,""),"")</f>
        <v/>
      </c>
      <c r="T151" t="str">
        <f ca="1">IFERROR(_xlfn.IFNA(MATCH($J151,INDIRECT("J"&amp;(1+S151)):$J$507,0)+S151,""),"")</f>
        <v/>
      </c>
      <c r="U151">
        <f t="shared" ca="1" si="30"/>
        <v>3</v>
      </c>
      <c r="V151">
        <f t="shared" ca="1" si="31"/>
        <v>0</v>
      </c>
      <c r="W151">
        <f t="shared" ca="1" si="32"/>
        <v>0</v>
      </c>
      <c r="X151">
        <f t="shared" ca="1" si="33"/>
        <v>0</v>
      </c>
      <c r="Y151">
        <f t="shared" ca="1" si="34"/>
        <v>4</v>
      </c>
      <c r="Z151" t="str">
        <f t="shared" si="35"/>
        <v>Gun</v>
      </c>
      <c r="AA151">
        <f ca="1">VLOOKUP(Y151,音调排序索引表!$A$1:$B$14,2,FALSE)</f>
        <v>3</v>
      </c>
    </row>
    <row r="152" spans="1:27" ht="18.75" customHeight="1">
      <c r="A152" s="4"/>
      <c r="B152" s="4"/>
      <c r="C152" s="2"/>
      <c r="D152" s="2"/>
      <c r="E152" s="3"/>
      <c r="F152" s="2"/>
      <c r="G152" s="2"/>
      <c r="H152" s="1" t="str">
        <f>IF(LEFT(竖总表!F152,1)="`",RIGHT(竖总表!F152,LEN(竖总表!F152)-1),竖总表!F152)</f>
        <v>ge2</v>
      </c>
      <c r="I152" s="1" t="str">
        <f t="shared" si="24"/>
        <v>ge2</v>
      </c>
      <c r="J152" s="1" t="str">
        <f t="shared" si="25"/>
        <v>ge</v>
      </c>
      <c r="K152" s="1" t="str">
        <f t="shared" si="26"/>
        <v>g</v>
      </c>
      <c r="L152" s="1" t="str">
        <f t="shared" si="27"/>
        <v>e</v>
      </c>
      <c r="M152" s="1">
        <f t="shared" si="28"/>
        <v>2</v>
      </c>
      <c r="N152" s="1">
        <f t="shared" si="29"/>
        <v>2</v>
      </c>
      <c r="O152" s="1">
        <v>1</v>
      </c>
      <c r="P152">
        <v>1</v>
      </c>
      <c r="Q152">
        <f ca="1">IFERROR(_xlfn.IFNA(MATCH($J152,INDIRECT("J"&amp;(1+P152)):$J$507,0)+P152,""),"")</f>
        <v>138</v>
      </c>
      <c r="R152">
        <f ca="1">IFERROR(_xlfn.IFNA(MATCH($J152,INDIRECT("J"&amp;(1+Q152)):$J$507,0)+Q152,""),"")</f>
        <v>152</v>
      </c>
      <c r="S152" t="str">
        <f ca="1">IFERROR(_xlfn.IFNA(MATCH($J152,INDIRECT("J"&amp;(1+R152)):$J$507,0)+R152,""),"")</f>
        <v/>
      </c>
      <c r="T152" t="str">
        <f ca="1">IFERROR(_xlfn.IFNA(MATCH($J152,INDIRECT("J"&amp;(1+S152)):$J$507,0)+S152,""),"")</f>
        <v/>
      </c>
      <c r="U152">
        <f t="shared" ca="1" si="30"/>
        <v>1</v>
      </c>
      <c r="V152">
        <f t="shared" ca="1" si="31"/>
        <v>2</v>
      </c>
      <c r="W152">
        <f t="shared" ca="1" si="32"/>
        <v>0</v>
      </c>
      <c r="X152">
        <f t="shared" ca="1" si="33"/>
        <v>0</v>
      </c>
      <c r="Y152">
        <f t="shared" ca="1" si="34"/>
        <v>6</v>
      </c>
      <c r="Z152" t="str">
        <f t="shared" si="35"/>
        <v>Ge</v>
      </c>
      <c r="AA152">
        <f ca="1">VLOOKUP(Y152,音调排序索引表!$A$1:$B$14,2,FALSE)</f>
        <v>12</v>
      </c>
    </row>
    <row r="153" spans="1:27" ht="18.75" customHeight="1">
      <c r="A153" s="4"/>
      <c r="B153" s="4"/>
      <c r="C153" s="2"/>
      <c r="D153" s="2"/>
      <c r="E153" s="3"/>
      <c r="F153" s="2"/>
      <c r="G153" s="2"/>
      <c r="H153" s="1" t="str">
        <f>IF(LEFT(竖总表!F153,1)="`",RIGHT(竖总表!F153,LEN(竖总表!F153)-1),竖总表!F153)</f>
        <v>gui1</v>
      </c>
      <c r="I153" s="1" t="str">
        <f t="shared" si="24"/>
        <v>gui1</v>
      </c>
      <c r="J153" s="1" t="str">
        <f t="shared" si="25"/>
        <v>gui</v>
      </c>
      <c r="K153" s="1" t="str">
        <f t="shared" si="26"/>
        <v>g</v>
      </c>
      <c r="L153" s="1" t="str">
        <f t="shared" si="27"/>
        <v>ui</v>
      </c>
      <c r="M153" s="1">
        <f t="shared" si="28"/>
        <v>1</v>
      </c>
      <c r="N153" s="1">
        <f t="shared" si="29"/>
        <v>2</v>
      </c>
      <c r="O153" s="1">
        <v>1</v>
      </c>
      <c r="P153">
        <v>1</v>
      </c>
      <c r="Q153">
        <f ca="1">IFERROR(_xlfn.IFNA(MATCH($J153,INDIRECT("J"&amp;(1+P153)):$J$507,0)+P153,""),"")</f>
        <v>153</v>
      </c>
      <c r="R153">
        <f ca="1">IFERROR(_xlfn.IFNA(MATCH($J153,INDIRECT("J"&amp;(1+Q153)):$J$507,0)+Q153,""),"")</f>
        <v>154</v>
      </c>
      <c r="S153" t="str">
        <f ca="1">IFERROR(_xlfn.IFNA(MATCH($J153,INDIRECT("J"&amp;(1+R153)):$J$507,0)+R153,""),"")</f>
        <v/>
      </c>
      <c r="T153" t="str">
        <f ca="1">IFERROR(_xlfn.IFNA(MATCH($J153,INDIRECT("J"&amp;(1+S153)):$J$507,0)+S153,""),"")</f>
        <v/>
      </c>
      <c r="U153">
        <f t="shared" ca="1" si="30"/>
        <v>1</v>
      </c>
      <c r="V153">
        <f t="shared" ca="1" si="31"/>
        <v>4</v>
      </c>
      <c r="W153">
        <f t="shared" ca="1" si="32"/>
        <v>0</v>
      </c>
      <c r="X153">
        <f t="shared" ca="1" si="33"/>
        <v>0</v>
      </c>
      <c r="Y153">
        <f t="shared" ca="1" si="34"/>
        <v>10</v>
      </c>
      <c r="Z153" t="str">
        <f t="shared" si="35"/>
        <v>Gui</v>
      </c>
      <c r="AA153">
        <f ca="1">VLOOKUP(Y153,音调排序索引表!$A$1:$B$14,2,FALSE)</f>
        <v>14</v>
      </c>
    </row>
    <row r="154" spans="1:27" ht="18.75" customHeight="1">
      <c r="A154" s="4"/>
      <c r="B154" s="4"/>
      <c r="C154" s="2"/>
      <c r="D154" s="2"/>
      <c r="E154" s="3"/>
      <c r="F154" s="2"/>
      <c r="G154" s="2"/>
      <c r="H154" s="1" t="str">
        <f>IF(LEFT(竖总表!F154,1)="`",RIGHT(竖总表!F154,LEN(竖总表!F154)-1),竖总表!F154)</f>
        <v>gui4</v>
      </c>
      <c r="I154" s="1" t="str">
        <f t="shared" si="24"/>
        <v>gui4</v>
      </c>
      <c r="J154" s="1" t="str">
        <f t="shared" si="25"/>
        <v>gui</v>
      </c>
      <c r="K154" s="1" t="str">
        <f t="shared" si="26"/>
        <v>g</v>
      </c>
      <c r="L154" s="1" t="str">
        <f t="shared" si="27"/>
        <v>ui</v>
      </c>
      <c r="M154" s="1">
        <f t="shared" si="28"/>
        <v>4</v>
      </c>
      <c r="N154" s="1">
        <f t="shared" si="29"/>
        <v>2</v>
      </c>
      <c r="O154" s="1">
        <v>1</v>
      </c>
      <c r="P154">
        <v>1</v>
      </c>
      <c r="Q154">
        <f ca="1">IFERROR(_xlfn.IFNA(MATCH($J154,INDIRECT("J"&amp;(1+P154)):$J$507,0)+P154,""),"")</f>
        <v>153</v>
      </c>
      <c r="R154">
        <f ca="1">IFERROR(_xlfn.IFNA(MATCH($J154,INDIRECT("J"&amp;(1+Q154)):$J$507,0)+Q154,""),"")</f>
        <v>154</v>
      </c>
      <c r="S154" t="str">
        <f ca="1">IFERROR(_xlfn.IFNA(MATCH($J154,INDIRECT("J"&amp;(1+R154)):$J$507,0)+R154,""),"")</f>
        <v/>
      </c>
      <c r="T154" t="str">
        <f ca="1">IFERROR(_xlfn.IFNA(MATCH($J154,INDIRECT("J"&amp;(1+S154)):$J$507,0)+S154,""),"")</f>
        <v/>
      </c>
      <c r="U154">
        <f t="shared" ca="1" si="30"/>
        <v>1</v>
      </c>
      <c r="V154">
        <f t="shared" ca="1" si="31"/>
        <v>4</v>
      </c>
      <c r="W154">
        <f t="shared" ca="1" si="32"/>
        <v>0</v>
      </c>
      <c r="X154">
        <f t="shared" ca="1" si="33"/>
        <v>0</v>
      </c>
      <c r="Y154">
        <f t="shared" ca="1" si="34"/>
        <v>10</v>
      </c>
      <c r="Z154" t="str">
        <f t="shared" si="35"/>
        <v>Gui</v>
      </c>
      <c r="AA154">
        <f ca="1">VLOOKUP(Y154,音调排序索引表!$A$1:$B$14,2,FALSE)</f>
        <v>14</v>
      </c>
    </row>
    <row r="155" spans="1:27" ht="18.75" customHeight="1">
      <c r="A155" s="4"/>
      <c r="B155" s="4"/>
      <c r="C155" s="2"/>
      <c r="D155" s="2"/>
      <c r="E155" s="3"/>
      <c r="F155" s="2"/>
      <c r="G155" s="2"/>
      <c r="H155" s="1" t="str">
        <f>IF(LEFT(竖总表!F155,1)="`",RIGHT(竖总表!F155,LEN(竖总表!F155)-1),竖总表!F155)</f>
        <v>gua4</v>
      </c>
      <c r="I155" s="1" t="str">
        <f t="shared" si="24"/>
        <v>gua4</v>
      </c>
      <c r="J155" s="1" t="str">
        <f t="shared" si="25"/>
        <v>gua</v>
      </c>
      <c r="K155" s="1" t="str">
        <f t="shared" si="26"/>
        <v>g</v>
      </c>
      <c r="L155" s="1" t="str">
        <f t="shared" si="27"/>
        <v>ua</v>
      </c>
      <c r="M155" s="1">
        <f t="shared" si="28"/>
        <v>4</v>
      </c>
      <c r="N155" s="1">
        <f t="shared" si="29"/>
        <v>2</v>
      </c>
      <c r="O155" s="1">
        <v>1</v>
      </c>
      <c r="P155">
        <v>1</v>
      </c>
      <c r="Q155">
        <f ca="1">IFERROR(_xlfn.IFNA(MATCH($J155,INDIRECT("J"&amp;(1+P155)):$J$507,0)+P155,""),"")</f>
        <v>147</v>
      </c>
      <c r="R155">
        <f ca="1">IFERROR(_xlfn.IFNA(MATCH($J155,INDIRECT("J"&amp;(1+Q155)):$J$507,0)+Q155,""),"")</f>
        <v>155</v>
      </c>
      <c r="S155" t="str">
        <f ca="1">IFERROR(_xlfn.IFNA(MATCH($J155,INDIRECT("J"&amp;(1+R155)):$J$507,0)+R155,""),"")</f>
        <v/>
      </c>
      <c r="T155" t="str">
        <f ca="1">IFERROR(_xlfn.IFNA(MATCH($J155,INDIRECT("J"&amp;(1+S155)):$J$507,0)+S155,""),"")</f>
        <v/>
      </c>
      <c r="U155">
        <f t="shared" ca="1" si="30"/>
        <v>1</v>
      </c>
      <c r="V155">
        <f t="shared" ca="1" si="31"/>
        <v>4</v>
      </c>
      <c r="W155">
        <f t="shared" ca="1" si="32"/>
        <v>0</v>
      </c>
      <c r="X155">
        <f t="shared" ca="1" si="33"/>
        <v>0</v>
      </c>
      <c r="Y155">
        <f t="shared" ca="1" si="34"/>
        <v>10</v>
      </c>
      <c r="Z155" t="str">
        <f t="shared" si="35"/>
        <v>Gua</v>
      </c>
      <c r="AA155">
        <f ca="1">VLOOKUP(Y155,音调排序索引表!$A$1:$B$14,2,FALSE)</f>
        <v>14</v>
      </c>
    </row>
    <row r="156" spans="1:27" ht="18.75" customHeight="1">
      <c r="A156" s="4"/>
      <c r="B156" s="4"/>
      <c r="C156" s="2"/>
      <c r="D156" s="2"/>
      <c r="E156" s="3"/>
      <c r="F156" s="2"/>
      <c r="G156" s="2"/>
      <c r="H156" s="1" t="str">
        <f>IF(LEFT(竖总表!F156,1)="`",RIGHT(竖总表!F156,LEN(竖总表!F156)-1),竖总表!F156)</f>
        <v>ha2</v>
      </c>
      <c r="I156" s="1" t="str">
        <f t="shared" si="24"/>
        <v>ha2</v>
      </c>
      <c r="J156" s="1" t="str">
        <f t="shared" si="25"/>
        <v>ha</v>
      </c>
      <c r="K156" s="1" t="str">
        <f t="shared" si="26"/>
        <v>h</v>
      </c>
      <c r="L156" s="1" t="str">
        <f t="shared" si="27"/>
        <v>a</v>
      </c>
      <c r="M156" s="1">
        <f t="shared" si="28"/>
        <v>2</v>
      </c>
      <c r="N156" s="1">
        <f t="shared" si="29"/>
        <v>2</v>
      </c>
      <c r="O156" s="1">
        <v>1</v>
      </c>
      <c r="P156">
        <v>1</v>
      </c>
      <c r="Q156">
        <f ca="1">IFERROR(_xlfn.IFNA(MATCH($J156,INDIRECT("J"&amp;(1+P156)):$J$507,0)+P156,""),"")</f>
        <v>156</v>
      </c>
      <c r="R156">
        <f ca="1">IFERROR(_xlfn.IFNA(MATCH($J156,INDIRECT("J"&amp;(1+Q156)):$J$507,0)+Q156,""),"")</f>
        <v>164</v>
      </c>
      <c r="S156" t="str">
        <f ca="1">IFERROR(_xlfn.IFNA(MATCH($J156,INDIRECT("J"&amp;(1+R156)):$J$507,0)+R156,""),"")</f>
        <v/>
      </c>
      <c r="T156" t="str">
        <f ca="1">IFERROR(_xlfn.IFNA(MATCH($J156,INDIRECT("J"&amp;(1+S156)):$J$507,0)+S156,""),"")</f>
        <v/>
      </c>
      <c r="U156">
        <f t="shared" ca="1" si="30"/>
        <v>2</v>
      </c>
      <c r="V156">
        <f t="shared" ca="1" si="31"/>
        <v>1</v>
      </c>
      <c r="W156">
        <f t="shared" ca="1" si="32"/>
        <v>0</v>
      </c>
      <c r="X156">
        <f t="shared" ca="1" si="33"/>
        <v>0</v>
      </c>
      <c r="Y156">
        <f t="shared" ca="1" si="34"/>
        <v>6</v>
      </c>
      <c r="Z156" t="str">
        <f t="shared" si="35"/>
        <v>Ha</v>
      </c>
      <c r="AA156">
        <f ca="1">VLOOKUP(Y156,音调排序索引表!$A$1:$B$14,2,FALSE)</f>
        <v>12</v>
      </c>
    </row>
    <row r="157" spans="1:27" ht="18.75" customHeight="1">
      <c r="A157" s="4"/>
      <c r="B157" s="4"/>
      <c r="C157" s="2"/>
      <c r="D157" s="2"/>
      <c r="E157" s="3"/>
      <c r="F157" s="2"/>
      <c r="G157" s="2"/>
      <c r="H157" s="1" t="str">
        <f>IF(LEFT(竖总表!F157,1)="`",RIGHT(竖总表!F157,LEN(竖总表!F157)-1),竖总表!F157)</f>
        <v>huai2</v>
      </c>
      <c r="I157" s="1" t="str">
        <f t="shared" si="24"/>
        <v>huai2</v>
      </c>
      <c r="J157" s="1" t="str">
        <f t="shared" si="25"/>
        <v>huai</v>
      </c>
      <c r="K157" s="1" t="str">
        <f t="shared" si="26"/>
        <v>h</v>
      </c>
      <c r="L157" s="1" t="str">
        <f t="shared" si="27"/>
        <v>uai</v>
      </c>
      <c r="M157" s="1">
        <f t="shared" si="28"/>
        <v>2</v>
      </c>
      <c r="N157" s="1">
        <f t="shared" si="29"/>
        <v>1</v>
      </c>
      <c r="O157" s="1">
        <v>1</v>
      </c>
      <c r="P157">
        <v>1</v>
      </c>
      <c r="Q157">
        <f ca="1">IFERROR(_xlfn.IFNA(MATCH($J157,INDIRECT("J"&amp;(1+P157)):$J$507,0)+P157,""),"")</f>
        <v>157</v>
      </c>
      <c r="R157" t="str">
        <f ca="1">IFERROR(_xlfn.IFNA(MATCH($J157,INDIRECT("J"&amp;(1+Q157)):$J$507,0)+Q157,""),"")</f>
        <v/>
      </c>
      <c r="S157" t="str">
        <f ca="1">IFERROR(_xlfn.IFNA(MATCH($J157,INDIRECT("J"&amp;(1+R157)):$J$507,0)+R157,""),"")</f>
        <v/>
      </c>
      <c r="T157" t="str">
        <f ca="1">IFERROR(_xlfn.IFNA(MATCH($J157,INDIRECT("J"&amp;(1+S157)):$J$507,0)+S157,""),"")</f>
        <v/>
      </c>
      <c r="U157">
        <f t="shared" ca="1" si="30"/>
        <v>2</v>
      </c>
      <c r="V157">
        <f t="shared" ca="1" si="31"/>
        <v>0</v>
      </c>
      <c r="W157">
        <f t="shared" ca="1" si="32"/>
        <v>0</v>
      </c>
      <c r="X157">
        <f t="shared" ca="1" si="33"/>
        <v>0</v>
      </c>
      <c r="Y157">
        <f t="shared" ca="1" si="34"/>
        <v>3</v>
      </c>
      <c r="Z157" t="str">
        <f t="shared" si="35"/>
        <v>Huai</v>
      </c>
      <c r="AA157">
        <f ca="1">VLOOKUP(Y157,音调排序索引表!$A$1:$B$14,2,FALSE)</f>
        <v>2</v>
      </c>
    </row>
    <row r="158" spans="1:27" ht="18.75" customHeight="1">
      <c r="A158" s="4"/>
      <c r="B158" s="4"/>
      <c r="C158" s="2"/>
      <c r="D158" s="2"/>
      <c r="E158" s="3"/>
      <c r="F158" s="2"/>
      <c r="G158" s="2"/>
      <c r="H158" s="1" t="str">
        <f>IF(LEFT(竖总表!F158,1)="`",RIGHT(竖总表!F158,LEN(竖总表!F158)-1),竖总表!F158)</f>
        <v>hong2</v>
      </c>
      <c r="I158" s="1" t="str">
        <f t="shared" si="24"/>
        <v>hong2</v>
      </c>
      <c r="J158" s="1" t="str">
        <f t="shared" si="25"/>
        <v>hong</v>
      </c>
      <c r="K158" s="1" t="str">
        <f t="shared" si="26"/>
        <v>h</v>
      </c>
      <c r="L158" s="1" t="str">
        <f t="shared" si="27"/>
        <v>ong</v>
      </c>
      <c r="M158" s="1">
        <f t="shared" si="28"/>
        <v>2</v>
      </c>
      <c r="N158" s="1">
        <f t="shared" si="29"/>
        <v>1</v>
      </c>
      <c r="O158" s="1">
        <v>1</v>
      </c>
      <c r="P158">
        <v>1</v>
      </c>
      <c r="Q158">
        <f ca="1">IFERROR(_xlfn.IFNA(MATCH($J158,INDIRECT("J"&amp;(1+P158)):$J$507,0)+P158,""),"")</f>
        <v>158</v>
      </c>
      <c r="R158" t="str">
        <f ca="1">IFERROR(_xlfn.IFNA(MATCH($J158,INDIRECT("J"&amp;(1+Q158)):$J$507,0)+Q158,""),"")</f>
        <v/>
      </c>
      <c r="S158" t="str">
        <f ca="1">IFERROR(_xlfn.IFNA(MATCH($J158,INDIRECT("J"&amp;(1+R158)):$J$507,0)+R158,""),"")</f>
        <v/>
      </c>
      <c r="T158" t="str">
        <f ca="1">IFERROR(_xlfn.IFNA(MATCH($J158,INDIRECT("J"&amp;(1+S158)):$J$507,0)+S158,""),"")</f>
        <v/>
      </c>
      <c r="U158">
        <f t="shared" ca="1" si="30"/>
        <v>2</v>
      </c>
      <c r="V158">
        <f t="shared" ca="1" si="31"/>
        <v>0</v>
      </c>
      <c r="W158">
        <f t="shared" ca="1" si="32"/>
        <v>0</v>
      </c>
      <c r="X158">
        <f t="shared" ca="1" si="33"/>
        <v>0</v>
      </c>
      <c r="Y158">
        <f t="shared" ca="1" si="34"/>
        <v>3</v>
      </c>
      <c r="Z158" t="str">
        <f t="shared" si="35"/>
        <v>Hong</v>
      </c>
      <c r="AA158">
        <f ca="1">VLOOKUP(Y158,音调排序索引表!$A$1:$B$14,2,FALSE)</f>
        <v>2</v>
      </c>
    </row>
    <row r="159" spans="1:27" ht="18.75" customHeight="1">
      <c r="A159" s="4"/>
      <c r="B159" s="4"/>
      <c r="C159" s="2"/>
      <c r="D159" s="2"/>
      <c r="E159" s="3"/>
      <c r="F159" s="2"/>
      <c r="G159" s="2"/>
      <c r="H159" s="1" t="str">
        <f>IF(LEFT(竖总表!F159,1)="`",RIGHT(竖总表!F159,LEN(竖总表!F159)-1),竖总表!F159)</f>
        <v>han1</v>
      </c>
      <c r="I159" s="1" t="str">
        <f t="shared" si="24"/>
        <v>han1</v>
      </c>
      <c r="J159" s="1" t="str">
        <f t="shared" si="25"/>
        <v>han</v>
      </c>
      <c r="K159" s="1" t="str">
        <f t="shared" si="26"/>
        <v>h</v>
      </c>
      <c r="L159" s="1" t="str">
        <f t="shared" si="27"/>
        <v>an</v>
      </c>
      <c r="M159" s="1">
        <f t="shared" si="28"/>
        <v>1</v>
      </c>
      <c r="N159" s="1">
        <f t="shared" si="29"/>
        <v>2</v>
      </c>
      <c r="O159" s="1">
        <v>1</v>
      </c>
      <c r="P159">
        <v>1</v>
      </c>
      <c r="Q159">
        <f ca="1">IFERROR(_xlfn.IFNA(MATCH($J159,INDIRECT("J"&amp;(1+P159)):$J$507,0)+P159,""),"")</f>
        <v>159</v>
      </c>
      <c r="R159">
        <f ca="1">IFERROR(_xlfn.IFNA(MATCH($J159,INDIRECT("J"&amp;(1+Q159)):$J$507,0)+Q159,""),"")</f>
        <v>161</v>
      </c>
      <c r="S159" t="str">
        <f ca="1">IFERROR(_xlfn.IFNA(MATCH($J159,INDIRECT("J"&amp;(1+R159)):$J$507,0)+R159,""),"")</f>
        <v/>
      </c>
      <c r="T159" t="str">
        <f ca="1">IFERROR(_xlfn.IFNA(MATCH($J159,INDIRECT("J"&amp;(1+S159)):$J$507,0)+S159,""),"")</f>
        <v/>
      </c>
      <c r="U159">
        <f t="shared" ca="1" si="30"/>
        <v>1</v>
      </c>
      <c r="V159">
        <f t="shared" ca="1" si="31"/>
        <v>4</v>
      </c>
      <c r="W159">
        <f t="shared" ca="1" si="32"/>
        <v>0</v>
      </c>
      <c r="X159">
        <f t="shared" ca="1" si="33"/>
        <v>0</v>
      </c>
      <c r="Y159">
        <f t="shared" ca="1" si="34"/>
        <v>10</v>
      </c>
      <c r="Z159" t="str">
        <f t="shared" si="35"/>
        <v>Han</v>
      </c>
      <c r="AA159">
        <f ca="1">VLOOKUP(Y159,音调排序索引表!$A$1:$B$14,2,FALSE)</f>
        <v>14</v>
      </c>
    </row>
    <row r="160" spans="1:27" ht="18.75" customHeight="1">
      <c r="A160" s="4"/>
      <c r="B160" s="4"/>
      <c r="C160" s="2"/>
      <c r="D160" s="2"/>
      <c r="E160" s="3"/>
      <c r="F160" s="2"/>
      <c r="G160" s="2"/>
      <c r="H160" s="1" t="str">
        <f>IF(LEFT(竖总表!F160,1)="`",RIGHT(竖总表!F160,LEN(竖总表!F160)-1),竖总表!F160)</f>
        <v>hai3</v>
      </c>
      <c r="I160" s="1" t="str">
        <f t="shared" si="24"/>
        <v>hai3</v>
      </c>
      <c r="J160" s="1" t="str">
        <f t="shared" si="25"/>
        <v>hai</v>
      </c>
      <c r="K160" s="1" t="str">
        <f t="shared" si="26"/>
        <v>h</v>
      </c>
      <c r="L160" s="1" t="str">
        <f t="shared" si="27"/>
        <v>ai</v>
      </c>
      <c r="M160" s="1">
        <f t="shared" si="28"/>
        <v>3</v>
      </c>
      <c r="N160" s="1">
        <f t="shared" si="29"/>
        <v>1</v>
      </c>
      <c r="O160" s="1">
        <v>1</v>
      </c>
      <c r="P160">
        <v>1</v>
      </c>
      <c r="Q160">
        <f ca="1">IFERROR(_xlfn.IFNA(MATCH($J160,INDIRECT("J"&amp;(1+P160)):$J$507,0)+P160,""),"")</f>
        <v>160</v>
      </c>
      <c r="R160" t="str">
        <f ca="1">IFERROR(_xlfn.IFNA(MATCH($J160,INDIRECT("J"&amp;(1+Q160)):$J$507,0)+Q160,""),"")</f>
        <v/>
      </c>
      <c r="S160" t="str">
        <f ca="1">IFERROR(_xlfn.IFNA(MATCH($J160,INDIRECT("J"&amp;(1+R160)):$J$507,0)+R160,""),"")</f>
        <v/>
      </c>
      <c r="T160" t="str">
        <f ca="1">IFERROR(_xlfn.IFNA(MATCH($J160,INDIRECT("J"&amp;(1+S160)):$J$507,0)+S160,""),"")</f>
        <v/>
      </c>
      <c r="U160">
        <f t="shared" ca="1" si="30"/>
        <v>3</v>
      </c>
      <c r="V160">
        <f t="shared" ca="1" si="31"/>
        <v>0</v>
      </c>
      <c r="W160">
        <f t="shared" ca="1" si="32"/>
        <v>0</v>
      </c>
      <c r="X160">
        <f t="shared" ca="1" si="33"/>
        <v>0</v>
      </c>
      <c r="Y160">
        <f t="shared" ca="1" si="34"/>
        <v>4</v>
      </c>
      <c r="Z160" t="str">
        <f t="shared" si="35"/>
        <v>Hai</v>
      </c>
      <c r="AA160">
        <f ca="1">VLOOKUP(Y160,音调排序索引表!$A$1:$B$14,2,FALSE)</f>
        <v>3</v>
      </c>
    </row>
    <row r="161" spans="1:27" ht="18.75" customHeight="1">
      <c r="A161" s="4"/>
      <c r="B161" s="4"/>
      <c r="C161" s="2"/>
      <c r="D161" s="2"/>
      <c r="E161" s="3"/>
      <c r="F161" s="2"/>
      <c r="G161" s="2"/>
      <c r="H161" s="1" t="str">
        <f>IF(LEFT(竖总表!F161,1)="`",RIGHT(竖总表!F161,LEN(竖总表!F161)-1),竖总表!F161)</f>
        <v>han4</v>
      </c>
      <c r="I161" s="1" t="str">
        <f t="shared" si="24"/>
        <v>han4</v>
      </c>
      <c r="J161" s="1" t="str">
        <f t="shared" si="25"/>
        <v>han</v>
      </c>
      <c r="K161" s="1" t="str">
        <f t="shared" si="26"/>
        <v>h</v>
      </c>
      <c r="L161" s="1" t="str">
        <f t="shared" si="27"/>
        <v>an</v>
      </c>
      <c r="M161" s="1">
        <f t="shared" si="28"/>
        <v>4</v>
      </c>
      <c r="N161" s="1">
        <f t="shared" si="29"/>
        <v>2</v>
      </c>
      <c r="O161" s="1">
        <v>1</v>
      </c>
      <c r="P161">
        <v>1</v>
      </c>
      <c r="Q161">
        <f ca="1">IFERROR(_xlfn.IFNA(MATCH($J161,INDIRECT("J"&amp;(1+P161)):$J$507,0)+P161,""),"")</f>
        <v>159</v>
      </c>
      <c r="R161">
        <f ca="1">IFERROR(_xlfn.IFNA(MATCH($J161,INDIRECT("J"&amp;(1+Q161)):$J$507,0)+Q161,""),"")</f>
        <v>161</v>
      </c>
      <c r="S161" t="str">
        <f ca="1">IFERROR(_xlfn.IFNA(MATCH($J161,INDIRECT("J"&amp;(1+R161)):$J$507,0)+R161,""),"")</f>
        <v/>
      </c>
      <c r="T161" t="str">
        <f ca="1">IFERROR(_xlfn.IFNA(MATCH($J161,INDIRECT("J"&amp;(1+S161)):$J$507,0)+S161,""),"")</f>
        <v/>
      </c>
      <c r="U161">
        <f t="shared" ca="1" si="30"/>
        <v>1</v>
      </c>
      <c r="V161">
        <f t="shared" ca="1" si="31"/>
        <v>4</v>
      </c>
      <c r="W161">
        <f t="shared" ca="1" si="32"/>
        <v>0</v>
      </c>
      <c r="X161">
        <f t="shared" ca="1" si="33"/>
        <v>0</v>
      </c>
      <c r="Y161">
        <f t="shared" ca="1" si="34"/>
        <v>10</v>
      </c>
      <c r="Z161" t="str">
        <f t="shared" si="35"/>
        <v>Han</v>
      </c>
      <c r="AA161">
        <f ca="1">VLOOKUP(Y161,音调排序索引表!$A$1:$B$14,2,FALSE)</f>
        <v>14</v>
      </c>
    </row>
    <row r="162" spans="1:27" ht="18.75" customHeight="1">
      <c r="A162" s="4"/>
      <c r="B162" s="4"/>
      <c r="C162" s="2"/>
      <c r="D162" s="2"/>
      <c r="E162" s="3"/>
      <c r="F162" s="2"/>
      <c r="G162" s="2"/>
      <c r="H162" s="1" t="str">
        <f>IF(LEFT(竖总表!F162,1)="`",RIGHT(竖总表!F162,LEN(竖总表!F162)-1),竖总表!F162)</f>
        <v>huang2</v>
      </c>
      <c r="I162" s="1" t="str">
        <f t="shared" si="24"/>
        <v>huang2</v>
      </c>
      <c r="J162" s="1" t="str">
        <f t="shared" si="25"/>
        <v>huang</v>
      </c>
      <c r="K162" s="1" t="str">
        <f t="shared" si="26"/>
        <v>h</v>
      </c>
      <c r="L162" s="1" t="str">
        <f t="shared" si="27"/>
        <v>uang</v>
      </c>
      <c r="M162" s="1">
        <f t="shared" si="28"/>
        <v>2</v>
      </c>
      <c r="N162" s="1">
        <f t="shared" si="29"/>
        <v>1</v>
      </c>
      <c r="O162" s="1">
        <v>1</v>
      </c>
      <c r="P162">
        <v>1</v>
      </c>
      <c r="Q162">
        <f ca="1">IFERROR(_xlfn.IFNA(MATCH($J162,INDIRECT("J"&amp;(1+P162)):$J$507,0)+P162,""),"")</f>
        <v>162</v>
      </c>
      <c r="R162" t="str">
        <f ca="1">IFERROR(_xlfn.IFNA(MATCH($J162,INDIRECT("J"&amp;(1+Q162)):$J$507,0)+Q162,""),"")</f>
        <v/>
      </c>
      <c r="S162" t="str">
        <f ca="1">IFERROR(_xlfn.IFNA(MATCH($J162,INDIRECT("J"&amp;(1+R162)):$J$507,0)+R162,""),"")</f>
        <v/>
      </c>
      <c r="T162" t="str">
        <f ca="1">IFERROR(_xlfn.IFNA(MATCH($J162,INDIRECT("J"&amp;(1+S162)):$J$507,0)+S162,""),"")</f>
        <v/>
      </c>
      <c r="U162">
        <f t="shared" ca="1" si="30"/>
        <v>2</v>
      </c>
      <c r="V162">
        <f t="shared" ca="1" si="31"/>
        <v>0</v>
      </c>
      <c r="W162">
        <f t="shared" ca="1" si="32"/>
        <v>0</v>
      </c>
      <c r="X162">
        <f t="shared" ca="1" si="33"/>
        <v>0</v>
      </c>
      <c r="Y162">
        <f t="shared" ca="1" si="34"/>
        <v>3</v>
      </c>
      <c r="Z162" t="str">
        <f t="shared" si="35"/>
        <v>Huang</v>
      </c>
      <c r="AA162">
        <f ca="1">VLOOKUP(Y162,音调排序索引表!$A$1:$B$14,2,FALSE)</f>
        <v>2</v>
      </c>
    </row>
    <row r="163" spans="1:27" ht="18.75" customHeight="1">
      <c r="A163" s="4"/>
      <c r="B163" s="4"/>
      <c r="C163" s="2"/>
      <c r="D163" s="2"/>
      <c r="E163" s="3"/>
      <c r="F163" s="2"/>
      <c r="G163" s="2"/>
      <c r="H163" s="1" t="str">
        <f>IF(LEFT(竖总表!F163,1)="`",RIGHT(竖总表!F163,LEN(竖总表!F163)-1),竖总表!F163)</f>
        <v>huo3</v>
      </c>
      <c r="I163" s="1" t="str">
        <f t="shared" si="24"/>
        <v>huo3</v>
      </c>
      <c r="J163" s="1" t="str">
        <f t="shared" si="25"/>
        <v>huo</v>
      </c>
      <c r="K163" s="1" t="str">
        <f t="shared" si="26"/>
        <v>h</v>
      </c>
      <c r="L163" s="1" t="str">
        <f t="shared" si="27"/>
        <v>uo</v>
      </c>
      <c r="M163" s="1">
        <f t="shared" si="28"/>
        <v>3</v>
      </c>
      <c r="N163" s="1">
        <f t="shared" si="29"/>
        <v>1</v>
      </c>
      <c r="O163" s="1">
        <v>1</v>
      </c>
      <c r="P163">
        <v>1</v>
      </c>
      <c r="Q163">
        <f ca="1">IFERROR(_xlfn.IFNA(MATCH($J163,INDIRECT("J"&amp;(1+P163)):$J$507,0)+P163,""),"")</f>
        <v>163</v>
      </c>
      <c r="R163" t="str">
        <f ca="1">IFERROR(_xlfn.IFNA(MATCH($J163,INDIRECT("J"&amp;(1+Q163)):$J$507,0)+Q163,""),"")</f>
        <v/>
      </c>
      <c r="S163" t="str">
        <f ca="1">IFERROR(_xlfn.IFNA(MATCH($J163,INDIRECT("J"&amp;(1+R163)):$J$507,0)+R163,""),"")</f>
        <v/>
      </c>
      <c r="T163" t="str">
        <f ca="1">IFERROR(_xlfn.IFNA(MATCH($J163,INDIRECT("J"&amp;(1+S163)):$J$507,0)+S163,""),"")</f>
        <v/>
      </c>
      <c r="U163">
        <f t="shared" ca="1" si="30"/>
        <v>3</v>
      </c>
      <c r="V163">
        <f t="shared" ca="1" si="31"/>
        <v>0</v>
      </c>
      <c r="W163">
        <f t="shared" ca="1" si="32"/>
        <v>0</v>
      </c>
      <c r="X163">
        <f t="shared" ca="1" si="33"/>
        <v>0</v>
      </c>
      <c r="Y163">
        <f t="shared" ca="1" si="34"/>
        <v>4</v>
      </c>
      <c r="Z163" t="str">
        <f t="shared" si="35"/>
        <v>Huo</v>
      </c>
      <c r="AA163">
        <f ca="1">VLOOKUP(Y163,音调排序索引表!$A$1:$B$14,2,FALSE)</f>
        <v>3</v>
      </c>
    </row>
    <row r="164" spans="1:27" ht="18.75" customHeight="1">
      <c r="A164" s="4"/>
      <c r="B164" s="4"/>
      <c r="C164" s="2"/>
      <c r="D164" s="2"/>
      <c r="E164" s="3"/>
      <c r="F164" s="2"/>
      <c r="G164" s="2"/>
      <c r="H164" s="1" t="str">
        <f>IF(LEFT(竖总表!F164,1)="`",RIGHT(竖总表!F164,LEN(竖总表!F164)-1),竖总表!F164)</f>
        <v>ha1</v>
      </c>
      <c r="I164" s="1" t="str">
        <f t="shared" si="24"/>
        <v>ha1</v>
      </c>
      <c r="J164" s="1" t="str">
        <f t="shared" si="25"/>
        <v>ha</v>
      </c>
      <c r="K164" s="1" t="str">
        <f t="shared" si="26"/>
        <v>h</v>
      </c>
      <c r="L164" s="1" t="str">
        <f t="shared" si="27"/>
        <v>a</v>
      </c>
      <c r="M164" s="1">
        <f t="shared" si="28"/>
        <v>1</v>
      </c>
      <c r="N164" s="1">
        <f t="shared" si="29"/>
        <v>2</v>
      </c>
      <c r="O164" s="1">
        <v>1</v>
      </c>
      <c r="P164">
        <v>1</v>
      </c>
      <c r="Q164">
        <f ca="1">IFERROR(_xlfn.IFNA(MATCH($J164,INDIRECT("J"&amp;(1+P164)):$J$507,0)+P164,""),"")</f>
        <v>156</v>
      </c>
      <c r="R164">
        <f ca="1">IFERROR(_xlfn.IFNA(MATCH($J164,INDIRECT("J"&amp;(1+Q164)):$J$507,0)+Q164,""),"")</f>
        <v>164</v>
      </c>
      <c r="S164" t="str">
        <f ca="1">IFERROR(_xlfn.IFNA(MATCH($J164,INDIRECT("J"&amp;(1+R164)):$J$507,0)+R164,""),"")</f>
        <v/>
      </c>
      <c r="T164" t="str">
        <f ca="1">IFERROR(_xlfn.IFNA(MATCH($J164,INDIRECT("J"&amp;(1+S164)):$J$507,0)+S164,""),"")</f>
        <v/>
      </c>
      <c r="U164">
        <f t="shared" ca="1" si="30"/>
        <v>2</v>
      </c>
      <c r="V164">
        <f t="shared" ca="1" si="31"/>
        <v>1</v>
      </c>
      <c r="W164">
        <f t="shared" ca="1" si="32"/>
        <v>0</v>
      </c>
      <c r="X164">
        <f t="shared" ca="1" si="33"/>
        <v>0</v>
      </c>
      <c r="Y164">
        <f t="shared" ca="1" si="34"/>
        <v>6</v>
      </c>
      <c r="Z164" t="str">
        <f t="shared" si="35"/>
        <v>Ha</v>
      </c>
      <c r="AA164">
        <f ca="1">VLOOKUP(Y164,音调排序索引表!$A$1:$B$14,2,FALSE)</f>
        <v>12</v>
      </c>
    </row>
    <row r="165" spans="1:27" ht="18.75" customHeight="1">
      <c r="A165" s="4"/>
      <c r="B165" s="4"/>
      <c r="C165" s="2"/>
      <c r="D165" s="2"/>
      <c r="E165" s="3"/>
      <c r="F165" s="2"/>
      <c r="G165" s="2"/>
      <c r="H165" s="1" t="str">
        <f>IF(LEFT(竖总表!F165,1)="`",RIGHT(竖总表!F165,LEN(竖总表!F165)-1),竖总表!F165)</f>
        <v>hui1</v>
      </c>
      <c r="I165" s="1" t="str">
        <f t="shared" si="24"/>
        <v>hui1</v>
      </c>
      <c r="J165" s="1" t="str">
        <f t="shared" si="25"/>
        <v>hui</v>
      </c>
      <c r="K165" s="1" t="str">
        <f t="shared" si="26"/>
        <v>h</v>
      </c>
      <c r="L165" s="1" t="str">
        <f t="shared" si="27"/>
        <v>ui</v>
      </c>
      <c r="M165" s="1">
        <f t="shared" si="28"/>
        <v>1</v>
      </c>
      <c r="N165" s="1">
        <f t="shared" si="29"/>
        <v>1</v>
      </c>
      <c r="O165" s="1">
        <v>1</v>
      </c>
      <c r="P165">
        <v>1</v>
      </c>
      <c r="Q165">
        <f ca="1">IFERROR(_xlfn.IFNA(MATCH($J165,INDIRECT("J"&amp;(1+P165)):$J$507,0)+P165,""),"")</f>
        <v>165</v>
      </c>
      <c r="R165" t="str">
        <f ca="1">IFERROR(_xlfn.IFNA(MATCH($J165,INDIRECT("J"&amp;(1+Q165)):$J$507,0)+Q165,""),"")</f>
        <v/>
      </c>
      <c r="S165" t="str">
        <f ca="1">IFERROR(_xlfn.IFNA(MATCH($J165,INDIRECT("J"&amp;(1+R165)):$J$507,0)+R165,""),"")</f>
        <v/>
      </c>
      <c r="T165" t="str">
        <f ca="1">IFERROR(_xlfn.IFNA(MATCH($J165,INDIRECT("J"&amp;(1+S165)):$J$507,0)+S165,""),"")</f>
        <v/>
      </c>
      <c r="U165">
        <f t="shared" ca="1" si="30"/>
        <v>1</v>
      </c>
      <c r="V165">
        <f t="shared" ca="1" si="31"/>
        <v>0</v>
      </c>
      <c r="W165">
        <f t="shared" ca="1" si="32"/>
        <v>0</v>
      </c>
      <c r="X165">
        <f t="shared" ca="1" si="33"/>
        <v>0</v>
      </c>
      <c r="Y165">
        <f t="shared" ca="1" si="34"/>
        <v>2</v>
      </c>
      <c r="Z165" t="str">
        <f t="shared" si="35"/>
        <v>Hui</v>
      </c>
      <c r="AA165">
        <f ca="1">VLOOKUP(Y165,音调排序索引表!$A$1:$B$14,2,FALSE)</f>
        <v>1</v>
      </c>
    </row>
    <row r="166" spans="1:27" ht="18.75" customHeight="1">
      <c r="A166" s="4"/>
      <c r="B166" s="4"/>
      <c r="C166" s="2"/>
      <c r="D166" s="2"/>
      <c r="E166" s="3"/>
      <c r="F166" s="2"/>
      <c r="G166" s="2"/>
      <c r="H166" s="1" t="str">
        <f>IF(LEFT(竖总表!F166,1)="`",RIGHT(竖总表!F166,LEN(竖总表!F166)-1),竖总表!F166)</f>
        <v>hang2</v>
      </c>
      <c r="I166" s="1" t="str">
        <f t="shared" si="24"/>
        <v>hang2</v>
      </c>
      <c r="J166" s="1" t="str">
        <f t="shared" si="25"/>
        <v>hang</v>
      </c>
      <c r="K166" s="1" t="str">
        <f t="shared" si="26"/>
        <v>h</v>
      </c>
      <c r="L166" s="1" t="str">
        <f t="shared" si="27"/>
        <v>ang</v>
      </c>
      <c r="M166" s="1">
        <f t="shared" si="28"/>
        <v>2</v>
      </c>
      <c r="N166" s="1">
        <f t="shared" si="29"/>
        <v>1</v>
      </c>
      <c r="O166" s="1">
        <v>1</v>
      </c>
      <c r="P166">
        <v>1</v>
      </c>
      <c r="Q166">
        <f ca="1">IFERROR(_xlfn.IFNA(MATCH($J166,INDIRECT("J"&amp;(1+P166)):$J$507,0)+P166,""),"")</f>
        <v>166</v>
      </c>
      <c r="R166" t="str">
        <f ca="1">IFERROR(_xlfn.IFNA(MATCH($J166,INDIRECT("J"&amp;(1+Q166)):$J$507,0)+Q166,""),"")</f>
        <v/>
      </c>
      <c r="S166" t="str">
        <f ca="1">IFERROR(_xlfn.IFNA(MATCH($J166,INDIRECT("J"&amp;(1+R166)):$J$507,0)+R166,""),"")</f>
        <v/>
      </c>
      <c r="T166" t="str">
        <f ca="1">IFERROR(_xlfn.IFNA(MATCH($J166,INDIRECT("J"&amp;(1+S166)):$J$507,0)+S166,""),"")</f>
        <v/>
      </c>
      <c r="U166">
        <f t="shared" ca="1" si="30"/>
        <v>2</v>
      </c>
      <c r="V166">
        <f t="shared" ca="1" si="31"/>
        <v>0</v>
      </c>
      <c r="W166">
        <f t="shared" ca="1" si="32"/>
        <v>0</v>
      </c>
      <c r="X166">
        <f t="shared" ca="1" si="33"/>
        <v>0</v>
      </c>
      <c r="Y166">
        <f t="shared" ca="1" si="34"/>
        <v>3</v>
      </c>
      <c r="Z166" t="str">
        <f t="shared" si="35"/>
        <v>Hang</v>
      </c>
      <c r="AA166">
        <f ca="1">VLOOKUP(Y166,音调排序索引表!$A$1:$B$14,2,FALSE)</f>
        <v>2</v>
      </c>
    </row>
    <row r="167" spans="1:27" ht="18.75" customHeight="1">
      <c r="A167" s="4"/>
      <c r="B167" s="4"/>
      <c r="C167" s="2"/>
      <c r="D167" s="2"/>
      <c r="E167" s="3"/>
      <c r="F167" s="2"/>
      <c r="G167" s="2"/>
      <c r="H167" s="1" t="str">
        <f>IF(LEFT(竖总表!F167,1)="`",RIGHT(竖总表!F167,LEN(竖总表!F167)-1),竖总表!F167)</f>
        <v>hun4</v>
      </c>
      <c r="I167" s="1" t="str">
        <f t="shared" si="24"/>
        <v>hun4</v>
      </c>
      <c r="J167" s="1" t="str">
        <f t="shared" si="25"/>
        <v>hun</v>
      </c>
      <c r="K167" s="1" t="str">
        <f t="shared" si="26"/>
        <v>h</v>
      </c>
      <c r="L167" s="1" t="str">
        <f t="shared" si="27"/>
        <v>un</v>
      </c>
      <c r="M167" s="1">
        <f t="shared" si="28"/>
        <v>4</v>
      </c>
      <c r="N167" s="1">
        <f t="shared" si="29"/>
        <v>2</v>
      </c>
      <c r="O167" s="1">
        <v>1</v>
      </c>
      <c r="P167">
        <v>1</v>
      </c>
      <c r="Q167">
        <f ca="1">IFERROR(_xlfn.IFNA(MATCH($J167,INDIRECT("J"&amp;(1+P167)):$J$507,0)+P167,""),"")</f>
        <v>167</v>
      </c>
      <c r="R167">
        <f ca="1">IFERROR(_xlfn.IFNA(MATCH($J167,INDIRECT("J"&amp;(1+Q167)):$J$507,0)+Q167,""),"")</f>
        <v>170</v>
      </c>
      <c r="S167" t="str">
        <f ca="1">IFERROR(_xlfn.IFNA(MATCH($J167,INDIRECT("J"&amp;(1+R167)):$J$507,0)+R167,""),"")</f>
        <v/>
      </c>
      <c r="T167" t="str">
        <f ca="1">IFERROR(_xlfn.IFNA(MATCH($J167,INDIRECT("J"&amp;(1+S167)):$J$507,0)+S167,""),"")</f>
        <v/>
      </c>
      <c r="U167">
        <f t="shared" ca="1" si="30"/>
        <v>4</v>
      </c>
      <c r="V167">
        <f t="shared" ca="1" si="31"/>
        <v>2</v>
      </c>
      <c r="W167">
        <f t="shared" ca="1" si="32"/>
        <v>0</v>
      </c>
      <c r="X167">
        <f t="shared" ca="1" si="33"/>
        <v>0</v>
      </c>
      <c r="Y167">
        <f t="shared" ca="1" si="34"/>
        <v>15</v>
      </c>
      <c r="Z167" t="str">
        <f t="shared" si="35"/>
        <v>Hun</v>
      </c>
      <c r="AA167">
        <f ca="1">VLOOKUP(Y167,音调排序索引表!$A$1:$B$14,2,FALSE)</f>
        <v>24</v>
      </c>
    </row>
    <row r="168" spans="1:27" ht="18.75" customHeight="1">
      <c r="A168" s="4"/>
      <c r="B168" s="4"/>
      <c r="C168" s="2"/>
      <c r="D168" s="2"/>
      <c r="E168" s="3"/>
      <c r="F168" s="2"/>
      <c r="G168" s="2"/>
      <c r="H168" s="1" t="str">
        <f>IF(LEFT(竖总表!F168,1)="`",RIGHT(竖总表!F168,LEN(竖总表!F168)-1),竖总表!F168)</f>
        <v>hou2</v>
      </c>
      <c r="I168" s="1" t="str">
        <f t="shared" si="24"/>
        <v>hou2</v>
      </c>
      <c r="J168" s="1" t="str">
        <f t="shared" si="25"/>
        <v>hou</v>
      </c>
      <c r="K168" s="1" t="str">
        <f t="shared" si="26"/>
        <v>h</v>
      </c>
      <c r="L168" s="1" t="str">
        <f t="shared" si="27"/>
        <v>ou</v>
      </c>
      <c r="M168" s="1">
        <f t="shared" si="28"/>
        <v>2</v>
      </c>
      <c r="N168" s="1">
        <f t="shared" si="29"/>
        <v>2</v>
      </c>
      <c r="O168" s="1">
        <v>1</v>
      </c>
      <c r="P168">
        <v>1</v>
      </c>
      <c r="Q168">
        <f ca="1">IFERROR(_xlfn.IFNA(MATCH($J168,INDIRECT("J"&amp;(1+P168)):$J$507,0)+P168,""),"")</f>
        <v>168</v>
      </c>
      <c r="R168">
        <f ca="1">IFERROR(_xlfn.IFNA(MATCH($J168,INDIRECT("J"&amp;(1+Q168)):$J$507,0)+Q168,""),"")</f>
        <v>176</v>
      </c>
      <c r="S168" t="str">
        <f ca="1">IFERROR(_xlfn.IFNA(MATCH($J168,INDIRECT("J"&amp;(1+R168)):$J$507,0)+R168,""),"")</f>
        <v/>
      </c>
      <c r="T168" t="str">
        <f ca="1">IFERROR(_xlfn.IFNA(MATCH($J168,INDIRECT("J"&amp;(1+S168)):$J$507,0)+S168,""),"")</f>
        <v/>
      </c>
      <c r="U168">
        <f t="shared" ca="1" si="30"/>
        <v>2</v>
      </c>
      <c r="V168">
        <f t="shared" ca="1" si="31"/>
        <v>4</v>
      </c>
      <c r="W168">
        <f t="shared" ca="1" si="32"/>
        <v>0</v>
      </c>
      <c r="X168">
        <f t="shared" ca="1" si="33"/>
        <v>0</v>
      </c>
      <c r="Y168">
        <f t="shared" ca="1" si="34"/>
        <v>15</v>
      </c>
      <c r="Z168" t="str">
        <f t="shared" si="35"/>
        <v>Hou</v>
      </c>
      <c r="AA168">
        <f ca="1">VLOOKUP(Y168,音调排序索引表!$A$1:$B$14,2,FALSE)</f>
        <v>24</v>
      </c>
    </row>
    <row r="169" spans="1:27" ht="18.75" customHeight="1">
      <c r="A169" s="4"/>
      <c r="B169" s="4"/>
      <c r="C169" s="2"/>
      <c r="D169" s="2"/>
      <c r="E169" s="3"/>
      <c r="F169" s="2"/>
      <c r="G169" s="2"/>
      <c r="H169" s="1" t="str">
        <f>IF(LEFT(竖总表!F169,1)="`",RIGHT(竖总表!F169,LEN(竖总表!F169)-1),竖总表!F169)</f>
        <v>hua4</v>
      </c>
      <c r="I169" s="1" t="str">
        <f t="shared" si="24"/>
        <v>hua4</v>
      </c>
      <c r="J169" s="1" t="str">
        <f t="shared" si="25"/>
        <v>hua</v>
      </c>
      <c r="K169" s="1" t="str">
        <f t="shared" si="26"/>
        <v>h</v>
      </c>
      <c r="L169" s="1" t="str">
        <f t="shared" si="27"/>
        <v>ua</v>
      </c>
      <c r="M169" s="1">
        <f t="shared" si="28"/>
        <v>4</v>
      </c>
      <c r="N169" s="1">
        <f t="shared" si="29"/>
        <v>2</v>
      </c>
      <c r="O169" s="1">
        <v>1</v>
      </c>
      <c r="P169">
        <v>1</v>
      </c>
      <c r="Q169">
        <f ca="1">IFERROR(_xlfn.IFNA(MATCH($J169,INDIRECT("J"&amp;(1+P169)):$J$507,0)+P169,""),"")</f>
        <v>169</v>
      </c>
      <c r="R169">
        <f ca="1">IFERROR(_xlfn.IFNA(MATCH($J169,INDIRECT("J"&amp;(1+Q169)):$J$507,0)+Q169,""),"")</f>
        <v>172</v>
      </c>
      <c r="S169" t="str">
        <f ca="1">IFERROR(_xlfn.IFNA(MATCH($J169,INDIRECT("J"&amp;(1+R169)):$J$507,0)+R169,""),"")</f>
        <v/>
      </c>
      <c r="T169" t="str">
        <f ca="1">IFERROR(_xlfn.IFNA(MATCH($J169,INDIRECT("J"&amp;(1+S169)):$J$507,0)+S169,""),"")</f>
        <v/>
      </c>
      <c r="U169">
        <f t="shared" ca="1" si="30"/>
        <v>4</v>
      </c>
      <c r="V169">
        <f t="shared" ca="1" si="31"/>
        <v>1</v>
      </c>
      <c r="W169">
        <f t="shared" ca="1" si="32"/>
        <v>0</v>
      </c>
      <c r="X169">
        <f t="shared" ca="1" si="33"/>
        <v>0</v>
      </c>
      <c r="Y169">
        <f t="shared" ca="1" si="34"/>
        <v>10</v>
      </c>
      <c r="Z169" t="str">
        <f t="shared" si="35"/>
        <v>Hua</v>
      </c>
      <c r="AA169">
        <f ca="1">VLOOKUP(Y169,音调排序索引表!$A$1:$B$14,2,FALSE)</f>
        <v>14</v>
      </c>
    </row>
    <row r="170" spans="1:27" ht="18.75" customHeight="1">
      <c r="A170" s="4"/>
      <c r="B170" s="4"/>
      <c r="C170" s="2"/>
      <c r="D170" s="2"/>
      <c r="E170" s="3"/>
      <c r="F170" s="2"/>
      <c r="G170" s="2"/>
      <c r="H170" s="1" t="str">
        <f>IF(LEFT(竖总表!F170,1)="`",RIGHT(竖总表!F170,LEN(竖总表!F170)-1),竖总表!F170)</f>
        <v>hun2</v>
      </c>
      <c r="I170" s="1" t="str">
        <f t="shared" si="24"/>
        <v>hun2</v>
      </c>
      <c r="J170" s="1" t="str">
        <f t="shared" si="25"/>
        <v>hun</v>
      </c>
      <c r="K170" s="1" t="str">
        <f t="shared" si="26"/>
        <v>h</v>
      </c>
      <c r="L170" s="1" t="str">
        <f t="shared" si="27"/>
        <v>un</v>
      </c>
      <c r="M170" s="1">
        <f t="shared" si="28"/>
        <v>2</v>
      </c>
      <c r="N170" s="1">
        <f t="shared" si="29"/>
        <v>2</v>
      </c>
      <c r="O170" s="1">
        <v>1</v>
      </c>
      <c r="P170">
        <v>1</v>
      </c>
      <c r="Q170">
        <f ca="1">IFERROR(_xlfn.IFNA(MATCH($J170,INDIRECT("J"&amp;(1+P170)):$J$507,0)+P170,""),"")</f>
        <v>167</v>
      </c>
      <c r="R170">
        <f ca="1">IFERROR(_xlfn.IFNA(MATCH($J170,INDIRECT("J"&amp;(1+Q170)):$J$507,0)+Q170,""),"")</f>
        <v>170</v>
      </c>
      <c r="S170" t="str">
        <f ca="1">IFERROR(_xlfn.IFNA(MATCH($J170,INDIRECT("J"&amp;(1+R170)):$J$507,0)+R170,""),"")</f>
        <v/>
      </c>
      <c r="T170" t="str">
        <f ca="1">IFERROR(_xlfn.IFNA(MATCH($J170,INDIRECT("J"&amp;(1+S170)):$J$507,0)+S170,""),"")</f>
        <v/>
      </c>
      <c r="U170">
        <f t="shared" ca="1" si="30"/>
        <v>4</v>
      </c>
      <c r="V170">
        <f t="shared" ca="1" si="31"/>
        <v>2</v>
      </c>
      <c r="W170">
        <f t="shared" ca="1" si="32"/>
        <v>0</v>
      </c>
      <c r="X170">
        <f t="shared" ca="1" si="33"/>
        <v>0</v>
      </c>
      <c r="Y170">
        <f t="shared" ca="1" si="34"/>
        <v>15</v>
      </c>
      <c r="Z170" t="str">
        <f t="shared" si="35"/>
        <v>Hun</v>
      </c>
      <c r="AA170">
        <f ca="1">VLOOKUP(Y170,音调排序索引表!$A$1:$B$14,2,FALSE)</f>
        <v>24</v>
      </c>
    </row>
    <row r="171" spans="1:27" ht="18.75" customHeight="1">
      <c r="A171" s="4"/>
      <c r="B171" s="4"/>
      <c r="C171" s="2"/>
      <c r="D171" s="2"/>
      <c r="E171" s="3"/>
      <c r="F171" s="2"/>
      <c r="G171" s="2"/>
      <c r="H171" s="1" t="str">
        <f>IF(LEFT(竖总表!F171,1)="`",RIGHT(竖总表!F171,LEN(竖总表!F171)-1),竖总表!F171)</f>
        <v>hei1</v>
      </c>
      <c r="I171" s="1" t="str">
        <f t="shared" si="24"/>
        <v>hei1</v>
      </c>
      <c r="J171" s="1" t="str">
        <f t="shared" si="25"/>
        <v>hei</v>
      </c>
      <c r="K171" s="1" t="str">
        <f t="shared" si="26"/>
        <v>h</v>
      </c>
      <c r="L171" s="1" t="str">
        <f t="shared" si="27"/>
        <v>ei</v>
      </c>
      <c r="M171" s="1">
        <f t="shared" si="28"/>
        <v>1</v>
      </c>
      <c r="N171" s="1">
        <f t="shared" si="29"/>
        <v>1</v>
      </c>
      <c r="O171" s="1">
        <v>1</v>
      </c>
      <c r="P171">
        <v>1</v>
      </c>
      <c r="Q171">
        <f ca="1">IFERROR(_xlfn.IFNA(MATCH($J171,INDIRECT("J"&amp;(1+P171)):$J$507,0)+P171,""),"")</f>
        <v>171</v>
      </c>
      <c r="R171" t="str">
        <f ca="1">IFERROR(_xlfn.IFNA(MATCH($J171,INDIRECT("J"&amp;(1+Q171)):$J$507,0)+Q171,""),"")</f>
        <v/>
      </c>
      <c r="S171" t="str">
        <f ca="1">IFERROR(_xlfn.IFNA(MATCH($J171,INDIRECT("J"&amp;(1+R171)):$J$507,0)+R171,""),"")</f>
        <v/>
      </c>
      <c r="T171" t="str">
        <f ca="1">IFERROR(_xlfn.IFNA(MATCH($J171,INDIRECT("J"&amp;(1+S171)):$J$507,0)+S171,""),"")</f>
        <v/>
      </c>
      <c r="U171">
        <f t="shared" ca="1" si="30"/>
        <v>1</v>
      </c>
      <c r="V171">
        <f t="shared" ca="1" si="31"/>
        <v>0</v>
      </c>
      <c r="W171">
        <f t="shared" ca="1" si="32"/>
        <v>0</v>
      </c>
      <c r="X171">
        <f t="shared" ca="1" si="33"/>
        <v>0</v>
      </c>
      <c r="Y171">
        <f t="shared" ca="1" si="34"/>
        <v>2</v>
      </c>
      <c r="Z171" t="str">
        <f t="shared" si="35"/>
        <v>Hei</v>
      </c>
      <c r="AA171">
        <f ca="1">VLOOKUP(Y171,音调排序索引表!$A$1:$B$14,2,FALSE)</f>
        <v>1</v>
      </c>
    </row>
    <row r="172" spans="1:27" ht="18.75" customHeight="1">
      <c r="A172" s="4"/>
      <c r="B172" s="4"/>
      <c r="C172" s="2"/>
      <c r="D172" s="2"/>
      <c r="E172" s="3"/>
      <c r="F172" s="2"/>
      <c r="G172" s="2"/>
      <c r="H172" s="1" t="str">
        <f>IF(LEFT(竖总表!F172,1)="`",RIGHT(竖总表!F172,LEN(竖总表!F172)-1),竖总表!F172)</f>
        <v>hua1</v>
      </c>
      <c r="I172" s="1" t="str">
        <f t="shared" si="24"/>
        <v>hua1</v>
      </c>
      <c r="J172" s="1" t="str">
        <f t="shared" si="25"/>
        <v>hua</v>
      </c>
      <c r="K172" s="1" t="str">
        <f t="shared" si="26"/>
        <v>h</v>
      </c>
      <c r="L172" s="1" t="str">
        <f t="shared" si="27"/>
        <v>ua</v>
      </c>
      <c r="M172" s="1">
        <f t="shared" si="28"/>
        <v>1</v>
      </c>
      <c r="N172" s="1">
        <f t="shared" si="29"/>
        <v>2</v>
      </c>
      <c r="O172" s="1">
        <v>1</v>
      </c>
      <c r="P172">
        <v>1</v>
      </c>
      <c r="Q172">
        <f ca="1">IFERROR(_xlfn.IFNA(MATCH($J172,INDIRECT("J"&amp;(1+P172)):$J$507,0)+P172,""),"")</f>
        <v>169</v>
      </c>
      <c r="R172">
        <f ca="1">IFERROR(_xlfn.IFNA(MATCH($J172,INDIRECT("J"&amp;(1+Q172)):$J$507,0)+Q172,""),"")</f>
        <v>172</v>
      </c>
      <c r="S172" t="str">
        <f ca="1">IFERROR(_xlfn.IFNA(MATCH($J172,INDIRECT("J"&amp;(1+R172)):$J$507,0)+R172,""),"")</f>
        <v/>
      </c>
      <c r="T172" t="str">
        <f ca="1">IFERROR(_xlfn.IFNA(MATCH($J172,INDIRECT("J"&amp;(1+S172)):$J$507,0)+S172,""),"")</f>
        <v/>
      </c>
      <c r="U172">
        <f t="shared" ca="1" si="30"/>
        <v>4</v>
      </c>
      <c r="V172">
        <f t="shared" ca="1" si="31"/>
        <v>1</v>
      </c>
      <c r="W172">
        <f t="shared" ca="1" si="32"/>
        <v>0</v>
      </c>
      <c r="X172">
        <f t="shared" ca="1" si="33"/>
        <v>0</v>
      </c>
      <c r="Y172">
        <f t="shared" ca="1" si="34"/>
        <v>10</v>
      </c>
      <c r="Z172" t="str">
        <f t="shared" si="35"/>
        <v>Hua</v>
      </c>
      <c r="AA172">
        <f ca="1">VLOOKUP(Y172,音调排序索引表!$A$1:$B$14,2,FALSE)</f>
        <v>14</v>
      </c>
    </row>
    <row r="173" spans="1:27" ht="18.75" customHeight="1">
      <c r="A173" s="4"/>
      <c r="B173" s="4"/>
      <c r="C173" s="2"/>
      <c r="D173" s="2"/>
      <c r="E173" s="3"/>
      <c r="F173" s="2"/>
      <c r="G173" s="2"/>
      <c r="H173" s="1" t="str">
        <f>IF(LEFT(竖总表!F173,1)="`",RIGHT(竖总表!F173,LEN(竖总表!F173)-1),竖总表!F173)</f>
        <v>he2</v>
      </c>
      <c r="I173" s="1" t="str">
        <f t="shared" si="24"/>
        <v>he2</v>
      </c>
      <c r="J173" s="1" t="str">
        <f t="shared" si="25"/>
        <v>he</v>
      </c>
      <c r="K173" s="1" t="str">
        <f t="shared" si="26"/>
        <v>h</v>
      </c>
      <c r="L173" s="1" t="str">
        <f t="shared" si="27"/>
        <v>e</v>
      </c>
      <c r="M173" s="1">
        <f t="shared" si="28"/>
        <v>2</v>
      </c>
      <c r="N173" s="1">
        <f t="shared" si="29"/>
        <v>1</v>
      </c>
      <c r="O173" s="1">
        <v>1</v>
      </c>
      <c r="P173">
        <v>1</v>
      </c>
      <c r="Q173">
        <f ca="1">IFERROR(_xlfn.IFNA(MATCH($J173,INDIRECT("J"&amp;(1+P173)):$J$507,0)+P173,""),"")</f>
        <v>173</v>
      </c>
      <c r="R173" t="str">
        <f ca="1">IFERROR(_xlfn.IFNA(MATCH($J173,INDIRECT("J"&amp;(1+Q173)):$J$507,0)+Q173,""),"")</f>
        <v/>
      </c>
      <c r="S173" t="str">
        <f ca="1">IFERROR(_xlfn.IFNA(MATCH($J173,INDIRECT("J"&amp;(1+R173)):$J$507,0)+R173,""),"")</f>
        <v/>
      </c>
      <c r="T173" t="str">
        <f ca="1">IFERROR(_xlfn.IFNA(MATCH($J173,INDIRECT("J"&amp;(1+S173)):$J$507,0)+S173,""),"")</f>
        <v/>
      </c>
      <c r="U173">
        <f t="shared" ca="1" si="30"/>
        <v>2</v>
      </c>
      <c r="V173">
        <f t="shared" ca="1" si="31"/>
        <v>0</v>
      </c>
      <c r="W173">
        <f t="shared" ca="1" si="32"/>
        <v>0</v>
      </c>
      <c r="X173">
        <f t="shared" ca="1" si="33"/>
        <v>0</v>
      </c>
      <c r="Y173">
        <f t="shared" ca="1" si="34"/>
        <v>3</v>
      </c>
      <c r="Z173" t="str">
        <f t="shared" si="35"/>
        <v>He</v>
      </c>
      <c r="AA173">
        <f ca="1">VLOOKUP(Y173,音调排序索引表!$A$1:$B$14,2,FALSE)</f>
        <v>2</v>
      </c>
    </row>
    <row r="174" spans="1:27" ht="18.75" customHeight="1">
      <c r="A174" s="4"/>
      <c r="B174" s="4"/>
      <c r="C174" s="2"/>
      <c r="D174" s="2"/>
      <c r="E174" s="3"/>
      <c r="F174" s="2"/>
      <c r="G174" s="2"/>
      <c r="H174" s="1" t="str">
        <f>IF(LEFT(竖总表!F174,1)="`",RIGHT(竖总表!F174,LEN(竖总表!F174)-1),竖总表!F174)</f>
        <v>hu4</v>
      </c>
      <c r="I174" s="1" t="str">
        <f t="shared" si="24"/>
        <v>hu4</v>
      </c>
      <c r="J174" s="1" t="str">
        <f t="shared" si="25"/>
        <v>hu</v>
      </c>
      <c r="K174" s="1" t="str">
        <f t="shared" si="26"/>
        <v>h</v>
      </c>
      <c r="L174" s="1" t="str">
        <f t="shared" si="27"/>
        <v>u</v>
      </c>
      <c r="M174" s="1">
        <f t="shared" si="28"/>
        <v>4</v>
      </c>
      <c r="N174" s="1">
        <f t="shared" si="29"/>
        <v>2</v>
      </c>
      <c r="O174" s="1">
        <v>1</v>
      </c>
      <c r="P174">
        <v>1</v>
      </c>
      <c r="Q174">
        <f ca="1">IFERROR(_xlfn.IFNA(MATCH($J174,INDIRECT("J"&amp;(1+P174)):$J$507,0)+P174,""),"")</f>
        <v>96</v>
      </c>
      <c r="R174">
        <f ca="1">IFERROR(_xlfn.IFNA(MATCH($J174,INDIRECT("J"&amp;(1+Q174)):$J$507,0)+Q174,""),"")</f>
        <v>174</v>
      </c>
      <c r="S174" t="str">
        <f ca="1">IFERROR(_xlfn.IFNA(MATCH($J174,INDIRECT("J"&amp;(1+R174)):$J$507,0)+R174,""),"")</f>
        <v/>
      </c>
      <c r="T174" t="str">
        <f ca="1">IFERROR(_xlfn.IFNA(MATCH($J174,INDIRECT("J"&amp;(1+S174)):$J$507,0)+S174,""),"")</f>
        <v/>
      </c>
      <c r="U174">
        <f t="shared" ca="1" si="30"/>
        <v>2</v>
      </c>
      <c r="V174">
        <f t="shared" ca="1" si="31"/>
        <v>4</v>
      </c>
      <c r="W174">
        <f t="shared" ca="1" si="32"/>
        <v>0</v>
      </c>
      <c r="X174">
        <f t="shared" ca="1" si="33"/>
        <v>0</v>
      </c>
      <c r="Y174">
        <f t="shared" ca="1" si="34"/>
        <v>15</v>
      </c>
      <c r="Z174" t="str">
        <f t="shared" si="35"/>
        <v>Hu</v>
      </c>
      <c r="AA174">
        <f ca="1">VLOOKUP(Y174,音调排序索引表!$A$1:$B$14,2,FALSE)</f>
        <v>24</v>
      </c>
    </row>
    <row r="175" spans="1:27" ht="18.75" customHeight="1">
      <c r="A175" s="4"/>
      <c r="B175" s="4"/>
      <c r="C175" s="2"/>
      <c r="D175" s="2"/>
      <c r="E175" s="3"/>
      <c r="F175" s="2"/>
      <c r="G175" s="2"/>
      <c r="H175" s="1" t="str">
        <f>IF(LEFT(竖总表!F175,1)="`",RIGHT(竖总表!F175,LEN(竖总表!F175)-1),竖总表!F175)</f>
        <v>huan4</v>
      </c>
      <c r="I175" s="1" t="str">
        <f t="shared" si="24"/>
        <v>huan4</v>
      </c>
      <c r="J175" s="1" t="str">
        <f t="shared" si="25"/>
        <v>huan</v>
      </c>
      <c r="K175" s="1" t="str">
        <f t="shared" si="26"/>
        <v>h</v>
      </c>
      <c r="L175" s="1" t="str">
        <f t="shared" si="27"/>
        <v>uan</v>
      </c>
      <c r="M175" s="1">
        <f t="shared" si="28"/>
        <v>4</v>
      </c>
      <c r="N175" s="1">
        <f t="shared" si="29"/>
        <v>1</v>
      </c>
      <c r="O175" s="1">
        <v>1</v>
      </c>
      <c r="P175">
        <v>1</v>
      </c>
      <c r="Q175">
        <f ca="1">IFERROR(_xlfn.IFNA(MATCH($J175,INDIRECT("J"&amp;(1+P175)):$J$507,0)+P175,""),"")</f>
        <v>175</v>
      </c>
      <c r="R175" t="str">
        <f ca="1">IFERROR(_xlfn.IFNA(MATCH($J175,INDIRECT("J"&amp;(1+Q175)):$J$507,0)+Q175,""),"")</f>
        <v/>
      </c>
      <c r="S175" t="str">
        <f ca="1">IFERROR(_xlfn.IFNA(MATCH($J175,INDIRECT("J"&amp;(1+R175)):$J$507,0)+R175,""),"")</f>
        <v/>
      </c>
      <c r="T175" t="str">
        <f ca="1">IFERROR(_xlfn.IFNA(MATCH($J175,INDIRECT("J"&amp;(1+S175)):$J$507,0)+S175,""),"")</f>
        <v/>
      </c>
      <c r="U175">
        <f t="shared" ca="1" si="30"/>
        <v>4</v>
      </c>
      <c r="V175">
        <f t="shared" ca="1" si="31"/>
        <v>0</v>
      </c>
      <c r="W175">
        <f t="shared" ca="1" si="32"/>
        <v>0</v>
      </c>
      <c r="X175">
        <f t="shared" ca="1" si="33"/>
        <v>0</v>
      </c>
      <c r="Y175">
        <f t="shared" ca="1" si="34"/>
        <v>5</v>
      </c>
      <c r="Z175" t="str">
        <f t="shared" si="35"/>
        <v>Huan</v>
      </c>
      <c r="AA175">
        <f ca="1">VLOOKUP(Y175,音调排序索引表!$A$1:$B$14,2,FALSE)</f>
        <v>4</v>
      </c>
    </row>
    <row r="176" spans="1:27" ht="18.75" customHeight="1">
      <c r="A176" s="4"/>
      <c r="B176" s="4"/>
      <c r="C176" s="2"/>
      <c r="D176" s="2"/>
      <c r="E176" s="3"/>
      <c r="F176" s="2"/>
      <c r="G176" s="2"/>
      <c r="H176" s="1" t="str">
        <f>IF(LEFT(竖总表!F176,1)="`",RIGHT(竖总表!F176,LEN(竖总表!F176)-1),竖总表!F176)</f>
        <v>hou4</v>
      </c>
      <c r="I176" s="1" t="str">
        <f t="shared" si="24"/>
        <v>hou4</v>
      </c>
      <c r="J176" s="1" t="str">
        <f t="shared" si="25"/>
        <v>hou</v>
      </c>
      <c r="K176" s="1" t="str">
        <f t="shared" si="26"/>
        <v>h</v>
      </c>
      <c r="L176" s="1" t="str">
        <f t="shared" si="27"/>
        <v>ou</v>
      </c>
      <c r="M176" s="1">
        <f t="shared" si="28"/>
        <v>4</v>
      </c>
      <c r="N176" s="1">
        <f t="shared" si="29"/>
        <v>2</v>
      </c>
      <c r="O176" s="1">
        <v>1</v>
      </c>
      <c r="P176">
        <v>1</v>
      </c>
      <c r="Q176">
        <f ca="1">IFERROR(_xlfn.IFNA(MATCH($J176,INDIRECT("J"&amp;(1+P176)):$J$507,0)+P176,""),"")</f>
        <v>168</v>
      </c>
      <c r="R176">
        <f ca="1">IFERROR(_xlfn.IFNA(MATCH($J176,INDIRECT("J"&amp;(1+Q176)):$J$507,0)+Q176,""),"")</f>
        <v>176</v>
      </c>
      <c r="S176" t="str">
        <f ca="1">IFERROR(_xlfn.IFNA(MATCH($J176,INDIRECT("J"&amp;(1+R176)):$J$507,0)+R176,""),"")</f>
        <v/>
      </c>
      <c r="T176" t="str">
        <f ca="1">IFERROR(_xlfn.IFNA(MATCH($J176,INDIRECT("J"&amp;(1+S176)):$J$507,0)+S176,""),"")</f>
        <v/>
      </c>
      <c r="U176">
        <f t="shared" ca="1" si="30"/>
        <v>2</v>
      </c>
      <c r="V176">
        <f t="shared" ca="1" si="31"/>
        <v>4</v>
      </c>
      <c r="W176">
        <f t="shared" ca="1" si="32"/>
        <v>0</v>
      </c>
      <c r="X176">
        <f t="shared" ca="1" si="33"/>
        <v>0</v>
      </c>
      <c r="Y176">
        <f t="shared" ca="1" si="34"/>
        <v>15</v>
      </c>
      <c r="Z176" t="str">
        <f t="shared" si="35"/>
        <v>Hou</v>
      </c>
      <c r="AA176">
        <f ca="1">VLOOKUP(Y176,音调排序索引表!$A$1:$B$14,2,FALSE)</f>
        <v>24</v>
      </c>
    </row>
    <row r="177" spans="1:27" ht="18.75" customHeight="1">
      <c r="A177" s="4"/>
      <c r="B177" s="4"/>
      <c r="C177" s="2"/>
      <c r="D177" s="2"/>
      <c r="E177" s="3"/>
      <c r="F177" s="2"/>
      <c r="G177" s="2"/>
      <c r="H177" s="1" t="str">
        <f>IF(LEFT(竖总表!F177,1)="`",RIGHT(竖总表!F177,LEN(竖总表!F177)-1),竖总表!F177)</f>
        <v>hao4</v>
      </c>
      <c r="I177" s="1" t="str">
        <f t="shared" si="24"/>
        <v>hao4</v>
      </c>
      <c r="J177" s="1" t="str">
        <f t="shared" si="25"/>
        <v>hao</v>
      </c>
      <c r="K177" s="1" t="str">
        <f t="shared" si="26"/>
        <v>h</v>
      </c>
      <c r="L177" s="1" t="str">
        <f t="shared" si="27"/>
        <v>ao</v>
      </c>
      <c r="M177" s="1">
        <f t="shared" si="28"/>
        <v>4</v>
      </c>
      <c r="N177" s="1">
        <f t="shared" si="29"/>
        <v>1</v>
      </c>
      <c r="O177" s="1">
        <v>1</v>
      </c>
      <c r="P177">
        <v>1</v>
      </c>
      <c r="Q177">
        <f ca="1">IFERROR(_xlfn.IFNA(MATCH($J177,INDIRECT("J"&amp;(1+P177)):$J$507,0)+P177,""),"")</f>
        <v>177</v>
      </c>
      <c r="R177" t="str">
        <f ca="1">IFERROR(_xlfn.IFNA(MATCH($J177,INDIRECT("J"&amp;(1+Q177)):$J$507,0)+Q177,""),"")</f>
        <v/>
      </c>
      <c r="S177" t="str">
        <f ca="1">IFERROR(_xlfn.IFNA(MATCH($J177,INDIRECT("J"&amp;(1+R177)):$J$507,0)+R177,""),"")</f>
        <v/>
      </c>
      <c r="T177" t="str">
        <f ca="1">IFERROR(_xlfn.IFNA(MATCH($J177,INDIRECT("J"&amp;(1+S177)):$J$507,0)+S177,""),"")</f>
        <v/>
      </c>
      <c r="U177">
        <f t="shared" ca="1" si="30"/>
        <v>4</v>
      </c>
      <c r="V177">
        <f t="shared" ca="1" si="31"/>
        <v>0</v>
      </c>
      <c r="W177">
        <f t="shared" ca="1" si="32"/>
        <v>0</v>
      </c>
      <c r="X177">
        <f t="shared" ca="1" si="33"/>
        <v>0</v>
      </c>
      <c r="Y177">
        <f t="shared" ca="1" si="34"/>
        <v>5</v>
      </c>
      <c r="Z177" t="str">
        <f t="shared" si="35"/>
        <v>Hao</v>
      </c>
      <c r="AA177">
        <f ca="1">VLOOKUP(Y177,音调排序索引表!$A$1:$B$14,2,FALSE)</f>
        <v>4</v>
      </c>
    </row>
    <row r="178" spans="1:27" ht="18.75" customHeight="1">
      <c r="A178" s="4"/>
      <c r="B178" s="4"/>
      <c r="C178" s="2"/>
      <c r="D178" s="2"/>
      <c r="E178" s="3"/>
      <c r="F178" s="2"/>
      <c r="G178" s="2"/>
      <c r="H178" s="1" t="str">
        <f>IF(LEFT(竖总表!F178,1)="`",RIGHT(竖总表!F178,LEN(竖总表!F178)-1),竖总表!F178)</f>
        <v>jei4</v>
      </c>
      <c r="I178" s="1" t="str">
        <f t="shared" si="24"/>
        <v>jei4</v>
      </c>
      <c r="J178" s="1" t="str">
        <f t="shared" si="25"/>
        <v>jei</v>
      </c>
      <c r="K178" s="1" t="str">
        <f t="shared" si="26"/>
        <v>j</v>
      </c>
      <c r="L178" s="1" t="str">
        <f t="shared" si="27"/>
        <v>ei</v>
      </c>
      <c r="M178" s="1">
        <f t="shared" si="28"/>
        <v>4</v>
      </c>
      <c r="N178" s="1">
        <f t="shared" si="29"/>
        <v>2</v>
      </c>
      <c r="O178" s="1">
        <v>1</v>
      </c>
      <c r="P178">
        <v>1</v>
      </c>
      <c r="Q178">
        <f ca="1">IFERROR(_xlfn.IFNA(MATCH($J178,INDIRECT("J"&amp;(1+P178)):$J$507,0)+P178,""),"")</f>
        <v>178</v>
      </c>
      <c r="R178">
        <f ca="1">IFERROR(_xlfn.IFNA(MATCH($J178,INDIRECT("J"&amp;(1+Q178)):$J$507,0)+Q178,""),"")</f>
        <v>186</v>
      </c>
      <c r="S178" t="str">
        <f ca="1">IFERROR(_xlfn.IFNA(MATCH($J178,INDIRECT("J"&amp;(1+R178)):$J$507,0)+R178,""),"")</f>
        <v/>
      </c>
      <c r="T178" t="str">
        <f ca="1">IFERROR(_xlfn.IFNA(MATCH($J178,INDIRECT("J"&amp;(1+S178)):$J$507,0)+S178,""),"")</f>
        <v/>
      </c>
      <c r="U178">
        <f t="shared" ca="1" si="30"/>
        <v>4</v>
      </c>
      <c r="V178">
        <f t="shared" ca="1" si="31"/>
        <v>1</v>
      </c>
      <c r="W178">
        <f t="shared" ca="1" si="32"/>
        <v>0</v>
      </c>
      <c r="X178">
        <f t="shared" ca="1" si="33"/>
        <v>0</v>
      </c>
      <c r="Y178">
        <f t="shared" ca="1" si="34"/>
        <v>10</v>
      </c>
      <c r="Z178" t="str">
        <f t="shared" si="35"/>
        <v>Jei</v>
      </c>
      <c r="AA178">
        <f ca="1">VLOOKUP(Y178,音调排序索引表!$A$1:$B$14,2,FALSE)</f>
        <v>14</v>
      </c>
    </row>
    <row r="179" spans="1:27" ht="18.75" customHeight="1">
      <c r="A179" s="4"/>
      <c r="B179" s="4"/>
      <c r="C179" s="2"/>
      <c r="D179" s="2"/>
      <c r="E179" s="3"/>
      <c r="F179" s="2"/>
      <c r="G179" s="2"/>
      <c r="H179" s="1" t="str">
        <f>IF(LEFT(竖总表!F179,1)="`",RIGHT(竖总表!F179,LEN(竖总表!F179)-1),竖总表!F179)</f>
        <v>jian1</v>
      </c>
      <c r="I179" s="1" t="str">
        <f t="shared" si="24"/>
        <v>jian1</v>
      </c>
      <c r="J179" s="1" t="str">
        <f t="shared" si="25"/>
        <v>jian</v>
      </c>
      <c r="K179" s="1" t="str">
        <f t="shared" si="26"/>
        <v>j</v>
      </c>
      <c r="L179" s="1" t="str">
        <f t="shared" si="27"/>
        <v>ian</v>
      </c>
      <c r="M179" s="1">
        <f t="shared" si="28"/>
        <v>1</v>
      </c>
      <c r="N179" s="1">
        <f t="shared" si="29"/>
        <v>2</v>
      </c>
      <c r="O179" s="1">
        <v>1</v>
      </c>
      <c r="P179">
        <v>1</v>
      </c>
      <c r="Q179">
        <f ca="1">IFERROR(_xlfn.IFNA(MATCH($J179,INDIRECT("J"&amp;(1+P179)):$J$507,0)+P179,""),"")</f>
        <v>179</v>
      </c>
      <c r="R179">
        <f ca="1">IFERROR(_xlfn.IFNA(MATCH($J179,INDIRECT("J"&amp;(1+Q179)):$J$507,0)+Q179,""),"")</f>
        <v>191</v>
      </c>
      <c r="S179" t="str">
        <f ca="1">IFERROR(_xlfn.IFNA(MATCH($J179,INDIRECT("J"&amp;(1+R179)):$J$507,0)+R179,""),"")</f>
        <v/>
      </c>
      <c r="T179" t="str">
        <f ca="1">IFERROR(_xlfn.IFNA(MATCH($J179,INDIRECT("J"&amp;(1+S179)):$J$507,0)+S179,""),"")</f>
        <v/>
      </c>
      <c r="U179">
        <f t="shared" ca="1" si="30"/>
        <v>1</v>
      </c>
      <c r="V179">
        <f t="shared" ca="1" si="31"/>
        <v>4</v>
      </c>
      <c r="W179">
        <f t="shared" ca="1" si="32"/>
        <v>0</v>
      </c>
      <c r="X179">
        <f t="shared" ca="1" si="33"/>
        <v>0</v>
      </c>
      <c r="Y179">
        <f t="shared" ca="1" si="34"/>
        <v>10</v>
      </c>
      <c r="Z179" t="str">
        <f t="shared" si="35"/>
        <v>Jian</v>
      </c>
      <c r="AA179">
        <f ca="1">VLOOKUP(Y179,音调排序索引表!$A$1:$B$14,2,FALSE)</f>
        <v>14</v>
      </c>
    </row>
    <row r="180" spans="1:27" ht="18.75" customHeight="1">
      <c r="A180" s="4"/>
      <c r="B180" s="4"/>
      <c r="C180" s="2"/>
      <c r="D180" s="2"/>
      <c r="E180" s="3"/>
      <c r="F180" s="2"/>
      <c r="G180" s="2"/>
      <c r="H180" s="1" t="str">
        <f>IF(LEFT(竖总表!F180,1)="`",RIGHT(竖总表!F180,LEN(竖总表!F180)-1),竖总表!F180)</f>
        <v>juan3</v>
      </c>
      <c r="I180" s="1" t="str">
        <f t="shared" si="24"/>
        <v>juan3</v>
      </c>
      <c r="J180" s="1" t="str">
        <f t="shared" si="25"/>
        <v>juan</v>
      </c>
      <c r="K180" s="1" t="str">
        <f t="shared" si="26"/>
        <v>j</v>
      </c>
      <c r="L180" s="1" t="str">
        <f t="shared" si="27"/>
        <v>uan</v>
      </c>
      <c r="M180" s="1">
        <f t="shared" si="28"/>
        <v>3</v>
      </c>
      <c r="N180" s="1">
        <f t="shared" si="29"/>
        <v>1</v>
      </c>
      <c r="O180" s="1">
        <v>1</v>
      </c>
      <c r="P180">
        <v>1</v>
      </c>
      <c r="Q180">
        <f ca="1">IFERROR(_xlfn.IFNA(MATCH($J180,INDIRECT("J"&amp;(1+P180)):$J$507,0)+P180,""),"")</f>
        <v>180</v>
      </c>
      <c r="R180" t="str">
        <f ca="1">IFERROR(_xlfn.IFNA(MATCH($J180,INDIRECT("J"&amp;(1+Q180)):$J$507,0)+Q180,""),"")</f>
        <v/>
      </c>
      <c r="S180" t="str">
        <f ca="1">IFERROR(_xlfn.IFNA(MATCH($J180,INDIRECT("J"&amp;(1+R180)):$J$507,0)+R180,""),"")</f>
        <v/>
      </c>
      <c r="T180" t="str">
        <f ca="1">IFERROR(_xlfn.IFNA(MATCH($J180,INDIRECT("J"&amp;(1+S180)):$J$507,0)+S180,""),"")</f>
        <v/>
      </c>
      <c r="U180">
        <f t="shared" ca="1" si="30"/>
        <v>3</v>
      </c>
      <c r="V180">
        <f t="shared" ca="1" si="31"/>
        <v>0</v>
      </c>
      <c r="W180">
        <f t="shared" ca="1" si="32"/>
        <v>0</v>
      </c>
      <c r="X180">
        <f t="shared" ca="1" si="33"/>
        <v>0</v>
      </c>
      <c r="Y180">
        <f t="shared" ca="1" si="34"/>
        <v>4</v>
      </c>
      <c r="Z180" t="str">
        <f t="shared" si="35"/>
        <v>Juan</v>
      </c>
      <c r="AA180">
        <f ca="1">VLOOKUP(Y180,音调排序索引表!$A$1:$B$14,2,FALSE)</f>
        <v>3</v>
      </c>
    </row>
    <row r="181" spans="1:27" ht="18.75" customHeight="1">
      <c r="A181" s="4"/>
      <c r="B181" s="4"/>
      <c r="C181" s="2"/>
      <c r="D181" s="2"/>
      <c r="E181" s="3"/>
      <c r="F181" s="2"/>
      <c r="G181" s="2"/>
      <c r="H181" s="1" t="str">
        <f>IF(LEFT(竖总表!F181,1)="`",RIGHT(竖总表!F181,LEN(竖总表!F181)-1),竖总表!F181)</f>
        <v>jun1</v>
      </c>
      <c r="I181" s="1" t="str">
        <f t="shared" si="24"/>
        <v>jun1</v>
      </c>
      <c r="J181" s="1" t="str">
        <f t="shared" si="25"/>
        <v>jun</v>
      </c>
      <c r="K181" s="1" t="str">
        <f t="shared" si="26"/>
        <v>j</v>
      </c>
      <c r="L181" s="1" t="str">
        <f t="shared" si="27"/>
        <v>un</v>
      </c>
      <c r="M181" s="1">
        <f t="shared" si="28"/>
        <v>1</v>
      </c>
      <c r="N181" s="1">
        <f t="shared" si="29"/>
        <v>1</v>
      </c>
      <c r="O181" s="1">
        <v>1</v>
      </c>
      <c r="P181">
        <v>1</v>
      </c>
      <c r="Q181">
        <f ca="1">IFERROR(_xlfn.IFNA(MATCH($J181,INDIRECT("J"&amp;(1+P181)):$J$507,0)+P181,""),"")</f>
        <v>181</v>
      </c>
      <c r="R181" t="str">
        <f ca="1">IFERROR(_xlfn.IFNA(MATCH($J181,INDIRECT("J"&amp;(1+Q181)):$J$507,0)+Q181,""),"")</f>
        <v/>
      </c>
      <c r="S181" t="str">
        <f ca="1">IFERROR(_xlfn.IFNA(MATCH($J181,INDIRECT("J"&amp;(1+R181)):$J$507,0)+R181,""),"")</f>
        <v/>
      </c>
      <c r="T181" t="str">
        <f ca="1">IFERROR(_xlfn.IFNA(MATCH($J181,INDIRECT("J"&amp;(1+S181)):$J$507,0)+S181,""),"")</f>
        <v/>
      </c>
      <c r="U181">
        <f t="shared" ca="1" si="30"/>
        <v>1</v>
      </c>
      <c r="V181">
        <f t="shared" ca="1" si="31"/>
        <v>0</v>
      </c>
      <c r="W181">
        <f t="shared" ca="1" si="32"/>
        <v>0</v>
      </c>
      <c r="X181">
        <f t="shared" ca="1" si="33"/>
        <v>0</v>
      </c>
      <c r="Y181">
        <f t="shared" ca="1" si="34"/>
        <v>2</v>
      </c>
      <c r="Z181" t="str">
        <f t="shared" si="35"/>
        <v>Jun</v>
      </c>
      <c r="AA181">
        <f ca="1">VLOOKUP(Y181,音调排序索引表!$A$1:$B$14,2,FALSE)</f>
        <v>1</v>
      </c>
    </row>
    <row r="182" spans="1:27" ht="18.75" customHeight="1">
      <c r="A182" s="4"/>
      <c r="B182" s="4"/>
      <c r="C182" s="2"/>
      <c r="D182" s="2"/>
      <c r="E182" s="3"/>
      <c r="F182" s="2"/>
      <c r="G182" s="2"/>
      <c r="H182" s="1" t="str">
        <f>IF(LEFT(竖总表!F182,1)="`",RIGHT(竖总表!F182,LEN(竖总表!F182)-1),竖总表!F182)</f>
        <v>jie3</v>
      </c>
      <c r="I182" s="1" t="str">
        <f t="shared" si="24"/>
        <v>jie3</v>
      </c>
      <c r="J182" s="1" t="str">
        <f t="shared" si="25"/>
        <v>jie</v>
      </c>
      <c r="K182" s="1" t="str">
        <f t="shared" si="26"/>
        <v>j</v>
      </c>
      <c r="L182" s="1" t="str">
        <f t="shared" si="27"/>
        <v>ie</v>
      </c>
      <c r="M182" s="1">
        <f t="shared" si="28"/>
        <v>3</v>
      </c>
      <c r="N182" s="1">
        <f t="shared" si="29"/>
        <v>2</v>
      </c>
      <c r="O182" s="1">
        <v>1</v>
      </c>
      <c r="P182">
        <v>1</v>
      </c>
      <c r="Q182">
        <f ca="1">IFERROR(_xlfn.IFNA(MATCH($J182,INDIRECT("J"&amp;(1+P182)):$J$507,0)+P182,""),"")</f>
        <v>182</v>
      </c>
      <c r="R182">
        <f ca="1">IFERROR(_xlfn.IFNA(MATCH($J182,INDIRECT("J"&amp;(1+Q182)):$J$507,0)+Q182,""),"")</f>
        <v>188</v>
      </c>
      <c r="S182" t="str">
        <f ca="1">IFERROR(_xlfn.IFNA(MATCH($J182,INDIRECT("J"&amp;(1+R182)):$J$507,0)+R182,""),"")</f>
        <v/>
      </c>
      <c r="T182" t="str">
        <f ca="1">IFERROR(_xlfn.IFNA(MATCH($J182,INDIRECT("J"&amp;(1+S182)):$J$507,0)+S182,""),"")</f>
        <v/>
      </c>
      <c r="U182">
        <f t="shared" ca="1" si="30"/>
        <v>3</v>
      </c>
      <c r="V182">
        <f t="shared" ca="1" si="31"/>
        <v>4</v>
      </c>
      <c r="W182">
        <f t="shared" ca="1" si="32"/>
        <v>0</v>
      </c>
      <c r="X182">
        <f t="shared" ca="1" si="33"/>
        <v>0</v>
      </c>
      <c r="Y182">
        <f t="shared" ca="1" si="34"/>
        <v>20</v>
      </c>
      <c r="Z182" t="str">
        <f t="shared" si="35"/>
        <v>Jie</v>
      </c>
      <c r="AA182">
        <f ca="1">VLOOKUP(Y182,音调排序索引表!$A$1:$B$14,2,FALSE)</f>
        <v>34</v>
      </c>
    </row>
    <row r="183" spans="1:27" ht="18.75" customHeight="1">
      <c r="A183" s="4"/>
      <c r="B183" s="4"/>
      <c r="C183" s="2"/>
      <c r="D183" s="2"/>
      <c r="E183" s="3"/>
      <c r="F183" s="2"/>
      <c r="G183" s="2"/>
      <c r="H183" s="1" t="str">
        <f>IF(LEFT(竖总表!F183,1)="`",RIGHT(竖总表!F183,LEN(竖总表!F183)-1),竖总表!F183)</f>
        <v>jiao4</v>
      </c>
      <c r="I183" s="1" t="str">
        <f t="shared" si="24"/>
        <v>jiao4</v>
      </c>
      <c r="J183" s="1" t="str">
        <f t="shared" si="25"/>
        <v>jiao</v>
      </c>
      <c r="K183" s="1" t="str">
        <f t="shared" si="26"/>
        <v>j</v>
      </c>
      <c r="L183" s="1" t="str">
        <f t="shared" si="27"/>
        <v>iao</v>
      </c>
      <c r="M183" s="1">
        <f t="shared" si="28"/>
        <v>4</v>
      </c>
      <c r="N183" s="1">
        <f t="shared" si="29"/>
        <v>2</v>
      </c>
      <c r="O183" s="1">
        <v>1</v>
      </c>
      <c r="P183">
        <v>1</v>
      </c>
      <c r="Q183">
        <f ca="1">IFERROR(_xlfn.IFNA(MATCH($J183,INDIRECT("J"&amp;(1+P183)):$J$507,0)+P183,""),"")</f>
        <v>183</v>
      </c>
      <c r="R183">
        <f ca="1">IFERROR(_xlfn.IFNA(MATCH($J183,INDIRECT("J"&amp;(1+Q183)):$J$507,0)+Q183,""),"")</f>
        <v>189</v>
      </c>
      <c r="S183" t="str">
        <f ca="1">IFERROR(_xlfn.IFNA(MATCH($J183,INDIRECT("J"&amp;(1+R183)):$J$507,0)+R183,""),"")</f>
        <v/>
      </c>
      <c r="T183" t="str">
        <f ca="1">IFERROR(_xlfn.IFNA(MATCH($J183,INDIRECT("J"&amp;(1+S183)):$J$507,0)+S183,""),"")</f>
        <v/>
      </c>
      <c r="U183">
        <f t="shared" ca="1" si="30"/>
        <v>4</v>
      </c>
      <c r="V183">
        <f t="shared" ca="1" si="31"/>
        <v>1</v>
      </c>
      <c r="W183">
        <f t="shared" ca="1" si="32"/>
        <v>0</v>
      </c>
      <c r="X183">
        <f t="shared" ca="1" si="33"/>
        <v>0</v>
      </c>
      <c r="Y183">
        <f t="shared" ca="1" si="34"/>
        <v>10</v>
      </c>
      <c r="Z183" t="str">
        <f t="shared" si="35"/>
        <v>Jiao</v>
      </c>
      <c r="AA183">
        <f ca="1">VLOOKUP(Y183,音调排序索引表!$A$1:$B$14,2,FALSE)</f>
        <v>14</v>
      </c>
    </row>
    <row r="184" spans="1:27" ht="18.75" customHeight="1">
      <c r="A184" s="4"/>
      <c r="B184" s="4"/>
      <c r="C184" s="2"/>
      <c r="D184" s="2"/>
      <c r="E184" s="3"/>
      <c r="F184" s="2"/>
      <c r="G184" s="2"/>
      <c r="H184" s="1" t="str">
        <f>IF(LEFT(竖总表!F184,1)="`",RIGHT(竖总表!F184,LEN(竖总表!F184)-1),竖总表!F184)</f>
        <v>jin1</v>
      </c>
      <c r="I184" s="1" t="str">
        <f t="shared" si="24"/>
        <v>jin1</v>
      </c>
      <c r="J184" s="1" t="str">
        <f t="shared" si="25"/>
        <v>jin</v>
      </c>
      <c r="K184" s="1" t="str">
        <f t="shared" si="26"/>
        <v>j</v>
      </c>
      <c r="L184" s="1" t="str">
        <f t="shared" si="27"/>
        <v>in</v>
      </c>
      <c r="M184" s="1">
        <f t="shared" si="28"/>
        <v>1</v>
      </c>
      <c r="N184" s="1">
        <f t="shared" si="29"/>
        <v>2</v>
      </c>
      <c r="O184" s="1">
        <v>1</v>
      </c>
      <c r="P184">
        <v>1</v>
      </c>
      <c r="Q184">
        <f ca="1">IFERROR(_xlfn.IFNA(MATCH($J184,INDIRECT("J"&amp;(1+P184)):$J$507,0)+P184,""),"")</f>
        <v>184</v>
      </c>
      <c r="R184">
        <f ca="1">IFERROR(_xlfn.IFNA(MATCH($J184,INDIRECT("J"&amp;(1+Q184)):$J$507,0)+Q184,""),"")</f>
        <v>192</v>
      </c>
      <c r="S184" t="str">
        <f ca="1">IFERROR(_xlfn.IFNA(MATCH($J184,INDIRECT("J"&amp;(1+R184)):$J$507,0)+R184,""),"")</f>
        <v/>
      </c>
      <c r="T184" t="str">
        <f ca="1">IFERROR(_xlfn.IFNA(MATCH($J184,INDIRECT("J"&amp;(1+S184)):$J$507,0)+S184,""),"")</f>
        <v/>
      </c>
      <c r="U184">
        <f t="shared" ca="1" si="30"/>
        <v>1</v>
      </c>
      <c r="V184">
        <f t="shared" ca="1" si="31"/>
        <v>3</v>
      </c>
      <c r="W184">
        <f t="shared" ca="1" si="32"/>
        <v>0</v>
      </c>
      <c r="X184">
        <f t="shared" ca="1" si="33"/>
        <v>0</v>
      </c>
      <c r="Y184">
        <f t="shared" ca="1" si="34"/>
        <v>8</v>
      </c>
      <c r="Z184" t="str">
        <f t="shared" si="35"/>
        <v>Jin</v>
      </c>
      <c r="AA184">
        <f ca="1">VLOOKUP(Y184,音调排序索引表!$A$1:$B$14,2,FALSE)</f>
        <v>13</v>
      </c>
    </row>
    <row r="185" spans="1:27" ht="18.75" customHeight="1">
      <c r="A185" s="4"/>
      <c r="B185" s="4"/>
      <c r="C185" s="2"/>
      <c r="D185" s="2"/>
      <c r="E185" s="3"/>
      <c r="F185" s="2"/>
      <c r="G185" s="2"/>
      <c r="H185" s="1" t="str">
        <f>IF(LEFT(竖总表!F185,1)="`",RIGHT(竖总表!F185,LEN(竖总表!F185)-1),竖总表!F185)</f>
        <v>ju2</v>
      </c>
      <c r="I185" s="1" t="str">
        <f t="shared" si="24"/>
        <v>ju2</v>
      </c>
      <c r="J185" s="1" t="str">
        <f t="shared" si="25"/>
        <v>ju</v>
      </c>
      <c r="K185" s="1" t="str">
        <f t="shared" si="26"/>
        <v>j</v>
      </c>
      <c r="L185" s="1" t="str">
        <f t="shared" si="27"/>
        <v>u</v>
      </c>
      <c r="M185" s="1">
        <f t="shared" si="28"/>
        <v>2</v>
      </c>
      <c r="N185" s="1">
        <f t="shared" si="29"/>
        <v>2</v>
      </c>
      <c r="O185" s="1">
        <v>1</v>
      </c>
      <c r="P185">
        <v>1</v>
      </c>
      <c r="Q185">
        <f ca="1">IFERROR(_xlfn.IFNA(MATCH($J185,INDIRECT("J"&amp;(1+P185)):$J$507,0)+P185,""),"")</f>
        <v>185</v>
      </c>
      <c r="R185">
        <f ca="1">IFERROR(_xlfn.IFNA(MATCH($J185,INDIRECT("J"&amp;(1+Q185)):$J$507,0)+Q185,""),"")</f>
        <v>193</v>
      </c>
      <c r="S185" t="str">
        <f ca="1">IFERROR(_xlfn.IFNA(MATCH($J185,INDIRECT("J"&amp;(1+R185)):$J$507,0)+R185,""),"")</f>
        <v/>
      </c>
      <c r="T185" t="str">
        <f ca="1">IFERROR(_xlfn.IFNA(MATCH($J185,INDIRECT("J"&amp;(1+S185)):$J$507,0)+S185,""),"")</f>
        <v/>
      </c>
      <c r="U185">
        <f t="shared" ca="1" si="30"/>
        <v>2</v>
      </c>
      <c r="V185">
        <f t="shared" ca="1" si="31"/>
        <v>4</v>
      </c>
      <c r="W185">
        <f t="shared" ca="1" si="32"/>
        <v>0</v>
      </c>
      <c r="X185">
        <f t="shared" ca="1" si="33"/>
        <v>0</v>
      </c>
      <c r="Y185">
        <f t="shared" ca="1" si="34"/>
        <v>15</v>
      </c>
      <c r="Z185" t="str">
        <f t="shared" si="35"/>
        <v>Ju</v>
      </c>
      <c r="AA185">
        <f ca="1">VLOOKUP(Y185,音调排序索引表!$A$1:$B$14,2,FALSE)</f>
        <v>24</v>
      </c>
    </row>
    <row r="186" spans="1:27" ht="18.75" customHeight="1">
      <c r="A186" s="4"/>
      <c r="B186" s="4"/>
      <c r="C186" s="2"/>
      <c r="D186" s="2"/>
      <c r="E186" s="3"/>
      <c r="F186" s="2"/>
      <c r="G186" s="2"/>
      <c r="H186" s="1" t="str">
        <f>IF(LEFT(竖总表!F186,1)="`",RIGHT(竖总表!F186,LEN(竖总表!F186)-1),竖总表!F186)</f>
        <v>jei1</v>
      </c>
      <c r="I186" s="1" t="str">
        <f t="shared" si="24"/>
        <v>jei1</v>
      </c>
      <c r="J186" s="1" t="str">
        <f t="shared" si="25"/>
        <v>jei</v>
      </c>
      <c r="K186" s="1" t="str">
        <f t="shared" si="26"/>
        <v>j</v>
      </c>
      <c r="L186" s="1" t="str">
        <f t="shared" si="27"/>
        <v>ei</v>
      </c>
      <c r="M186" s="1">
        <f t="shared" si="28"/>
        <v>1</v>
      </c>
      <c r="N186" s="1">
        <f t="shared" si="29"/>
        <v>2</v>
      </c>
      <c r="O186" s="1">
        <v>1</v>
      </c>
      <c r="P186">
        <v>1</v>
      </c>
      <c r="Q186">
        <f ca="1">IFERROR(_xlfn.IFNA(MATCH($J186,INDIRECT("J"&amp;(1+P186)):$J$507,0)+P186,""),"")</f>
        <v>178</v>
      </c>
      <c r="R186">
        <f ca="1">IFERROR(_xlfn.IFNA(MATCH($J186,INDIRECT("J"&amp;(1+Q186)):$J$507,0)+Q186,""),"")</f>
        <v>186</v>
      </c>
      <c r="S186" t="str">
        <f ca="1">IFERROR(_xlfn.IFNA(MATCH($J186,INDIRECT("J"&amp;(1+R186)):$J$507,0)+R186,""),"")</f>
        <v/>
      </c>
      <c r="T186" t="str">
        <f ca="1">IFERROR(_xlfn.IFNA(MATCH($J186,INDIRECT("J"&amp;(1+S186)):$J$507,0)+S186,""),"")</f>
        <v/>
      </c>
      <c r="U186">
        <f t="shared" ca="1" si="30"/>
        <v>4</v>
      </c>
      <c r="V186">
        <f t="shared" ca="1" si="31"/>
        <v>1</v>
      </c>
      <c r="W186">
        <f t="shared" ca="1" si="32"/>
        <v>0</v>
      </c>
      <c r="X186">
        <f t="shared" ca="1" si="33"/>
        <v>0</v>
      </c>
      <c r="Y186">
        <f t="shared" ca="1" si="34"/>
        <v>10</v>
      </c>
      <c r="Z186" t="str">
        <f t="shared" si="35"/>
        <v>Jei</v>
      </c>
      <c r="AA186">
        <f ca="1">VLOOKUP(Y186,音调排序索引表!$A$1:$B$14,2,FALSE)</f>
        <v>14</v>
      </c>
    </row>
    <row r="187" spans="1:27" ht="18.75" customHeight="1">
      <c r="A187" s="4"/>
      <c r="B187" s="4"/>
      <c r="C187" s="2"/>
      <c r="D187" s="2"/>
      <c r="E187" s="3"/>
      <c r="F187" s="2"/>
      <c r="G187" s="2"/>
      <c r="H187" s="1" t="str">
        <f>IF(LEFT(竖总表!F187,1)="`",RIGHT(竖总表!F187,LEN(竖总表!F187)-1),竖总表!F187)</f>
        <v>jiang4</v>
      </c>
      <c r="I187" s="1" t="str">
        <f t="shared" si="24"/>
        <v>jiang4</v>
      </c>
      <c r="J187" s="1" t="str">
        <f t="shared" si="25"/>
        <v>jiang</v>
      </c>
      <c r="K187" s="1" t="str">
        <f t="shared" si="26"/>
        <v>j</v>
      </c>
      <c r="L187" s="1" t="str">
        <f t="shared" si="27"/>
        <v>iang</v>
      </c>
      <c r="M187" s="1">
        <f t="shared" si="28"/>
        <v>4</v>
      </c>
      <c r="N187" s="1">
        <f t="shared" si="29"/>
        <v>2</v>
      </c>
      <c r="O187" s="1">
        <v>1</v>
      </c>
      <c r="P187">
        <v>1</v>
      </c>
      <c r="Q187">
        <f ca="1">IFERROR(_xlfn.IFNA(MATCH($J187,INDIRECT("J"&amp;(1+P187)):$J$507,0)+P187,""),"")</f>
        <v>187</v>
      </c>
      <c r="R187">
        <f ca="1">IFERROR(_xlfn.IFNA(MATCH($J187,INDIRECT("J"&amp;(1+Q187)):$J$507,0)+Q187,""),"")</f>
        <v>196</v>
      </c>
      <c r="S187" t="str">
        <f ca="1">IFERROR(_xlfn.IFNA(MATCH($J187,INDIRECT("J"&amp;(1+R187)):$J$507,0)+R187,""),"")</f>
        <v/>
      </c>
      <c r="T187" t="str">
        <f ca="1">IFERROR(_xlfn.IFNA(MATCH($J187,INDIRECT("J"&amp;(1+S187)):$J$507,0)+S187,""),"")</f>
        <v/>
      </c>
      <c r="U187">
        <f t="shared" ca="1" si="30"/>
        <v>4</v>
      </c>
      <c r="V187">
        <f t="shared" ca="1" si="31"/>
        <v>1</v>
      </c>
      <c r="W187">
        <f t="shared" ca="1" si="32"/>
        <v>0</v>
      </c>
      <c r="X187">
        <f t="shared" ca="1" si="33"/>
        <v>0</v>
      </c>
      <c r="Y187">
        <f t="shared" ca="1" si="34"/>
        <v>10</v>
      </c>
      <c r="Z187" t="str">
        <f t="shared" si="35"/>
        <v>Jiang</v>
      </c>
      <c r="AA187">
        <f ca="1">VLOOKUP(Y187,音调排序索引表!$A$1:$B$14,2,FALSE)</f>
        <v>14</v>
      </c>
    </row>
    <row r="188" spans="1:27" ht="18.75" customHeight="1">
      <c r="A188" s="4"/>
      <c r="B188" s="4"/>
      <c r="C188" s="2"/>
      <c r="D188" s="2"/>
      <c r="E188" s="3"/>
      <c r="F188" s="2"/>
      <c r="G188" s="2"/>
      <c r="H188" s="1" t="str">
        <f>IF(LEFT(竖总表!F188,1)="`",RIGHT(竖总表!F188,LEN(竖总表!F188)-1),竖总表!F188)</f>
        <v>jie4</v>
      </c>
      <c r="I188" s="1" t="str">
        <f t="shared" si="24"/>
        <v>jie4</v>
      </c>
      <c r="J188" s="1" t="str">
        <f t="shared" si="25"/>
        <v>jie</v>
      </c>
      <c r="K188" s="1" t="str">
        <f t="shared" si="26"/>
        <v>j</v>
      </c>
      <c r="L188" s="1" t="str">
        <f t="shared" si="27"/>
        <v>ie</v>
      </c>
      <c r="M188" s="1">
        <f t="shared" si="28"/>
        <v>4</v>
      </c>
      <c r="N188" s="1">
        <f t="shared" si="29"/>
        <v>2</v>
      </c>
      <c r="O188" s="1">
        <v>1</v>
      </c>
      <c r="P188">
        <v>1</v>
      </c>
      <c r="Q188">
        <f ca="1">IFERROR(_xlfn.IFNA(MATCH($J188,INDIRECT("J"&amp;(1+P188)):$J$507,0)+P188,""),"")</f>
        <v>182</v>
      </c>
      <c r="R188">
        <f ca="1">IFERROR(_xlfn.IFNA(MATCH($J188,INDIRECT("J"&amp;(1+Q188)):$J$507,0)+Q188,""),"")</f>
        <v>188</v>
      </c>
      <c r="S188" t="str">
        <f ca="1">IFERROR(_xlfn.IFNA(MATCH($J188,INDIRECT("J"&amp;(1+R188)):$J$507,0)+R188,""),"")</f>
        <v/>
      </c>
      <c r="T188" t="str">
        <f ca="1">IFERROR(_xlfn.IFNA(MATCH($J188,INDIRECT("J"&amp;(1+S188)):$J$507,0)+S188,""),"")</f>
        <v/>
      </c>
      <c r="U188">
        <f t="shared" ca="1" si="30"/>
        <v>3</v>
      </c>
      <c r="V188">
        <f t="shared" ca="1" si="31"/>
        <v>4</v>
      </c>
      <c r="W188">
        <f t="shared" ca="1" si="32"/>
        <v>0</v>
      </c>
      <c r="X188">
        <f t="shared" ca="1" si="33"/>
        <v>0</v>
      </c>
      <c r="Y188">
        <f t="shared" ca="1" si="34"/>
        <v>20</v>
      </c>
      <c r="Z188" t="str">
        <f t="shared" si="35"/>
        <v>Jie</v>
      </c>
      <c r="AA188">
        <f ca="1">VLOOKUP(Y188,音调排序索引表!$A$1:$B$14,2,FALSE)</f>
        <v>34</v>
      </c>
    </row>
    <row r="189" spans="1:27" ht="18.75" customHeight="1">
      <c r="A189" s="4"/>
      <c r="B189" s="4"/>
      <c r="C189" s="2"/>
      <c r="D189" s="2"/>
      <c r="E189" s="3"/>
      <c r="F189" s="2"/>
      <c r="G189" s="2"/>
      <c r="H189" s="1" t="str">
        <f>IF(LEFT(竖总表!F189,1)="`",RIGHT(竖总表!F189,LEN(竖总表!F189)-1),竖总表!F189)</f>
        <v>jiao1</v>
      </c>
      <c r="I189" s="1" t="str">
        <f t="shared" si="24"/>
        <v>jiao1</v>
      </c>
      <c r="J189" s="1" t="str">
        <f t="shared" si="25"/>
        <v>jiao</v>
      </c>
      <c r="K189" s="1" t="str">
        <f t="shared" si="26"/>
        <v>j</v>
      </c>
      <c r="L189" s="1" t="str">
        <f t="shared" si="27"/>
        <v>iao</v>
      </c>
      <c r="M189" s="1">
        <f t="shared" si="28"/>
        <v>1</v>
      </c>
      <c r="N189" s="1">
        <f t="shared" si="29"/>
        <v>2</v>
      </c>
      <c r="O189" s="1">
        <v>1</v>
      </c>
      <c r="P189">
        <v>1</v>
      </c>
      <c r="Q189">
        <f ca="1">IFERROR(_xlfn.IFNA(MATCH($J189,INDIRECT("J"&amp;(1+P189)):$J$507,0)+P189,""),"")</f>
        <v>183</v>
      </c>
      <c r="R189">
        <f ca="1">IFERROR(_xlfn.IFNA(MATCH($J189,INDIRECT("J"&amp;(1+Q189)):$J$507,0)+Q189,""),"")</f>
        <v>189</v>
      </c>
      <c r="S189" t="str">
        <f ca="1">IFERROR(_xlfn.IFNA(MATCH($J189,INDIRECT("J"&amp;(1+R189)):$J$507,0)+R189,""),"")</f>
        <v/>
      </c>
      <c r="T189" t="str">
        <f ca="1">IFERROR(_xlfn.IFNA(MATCH($J189,INDIRECT("J"&amp;(1+S189)):$J$507,0)+S189,""),"")</f>
        <v/>
      </c>
      <c r="U189">
        <f t="shared" ca="1" si="30"/>
        <v>4</v>
      </c>
      <c r="V189">
        <f t="shared" ca="1" si="31"/>
        <v>1</v>
      </c>
      <c r="W189">
        <f t="shared" ca="1" si="32"/>
        <v>0</v>
      </c>
      <c r="X189">
        <f t="shared" ca="1" si="33"/>
        <v>0</v>
      </c>
      <c r="Y189">
        <f t="shared" ca="1" si="34"/>
        <v>10</v>
      </c>
      <c r="Z189" t="str">
        <f t="shared" si="35"/>
        <v>Jiao</v>
      </c>
      <c r="AA189">
        <f ca="1">VLOOKUP(Y189,音调排序索引表!$A$1:$B$14,2,FALSE)</f>
        <v>14</v>
      </c>
    </row>
    <row r="190" spans="1:27" ht="18.75" customHeight="1">
      <c r="A190" s="4"/>
      <c r="B190" s="4"/>
      <c r="C190" s="2"/>
      <c r="D190" s="2"/>
      <c r="E190" s="3"/>
      <c r="F190" s="2"/>
      <c r="G190" s="2"/>
      <c r="H190" s="1" t="str">
        <f>IF(LEFT(竖总表!F190,1)="`",RIGHT(竖总表!F190,LEN(竖总表!F190)-1),竖总表!F190)</f>
        <v>ji1</v>
      </c>
      <c r="I190" s="1" t="str">
        <f t="shared" si="24"/>
        <v>ji1</v>
      </c>
      <c r="J190" s="1" t="str">
        <f t="shared" si="25"/>
        <v>ji</v>
      </c>
      <c r="K190" s="1" t="str">
        <f t="shared" si="26"/>
        <v>j</v>
      </c>
      <c r="L190" s="1" t="str">
        <f t="shared" si="27"/>
        <v>i</v>
      </c>
      <c r="M190" s="1">
        <f t="shared" si="28"/>
        <v>1</v>
      </c>
      <c r="N190" s="1">
        <f t="shared" si="29"/>
        <v>2</v>
      </c>
      <c r="O190" s="1">
        <v>1</v>
      </c>
      <c r="P190">
        <v>1</v>
      </c>
      <c r="Q190">
        <f ca="1">IFERROR(_xlfn.IFNA(MATCH($J190,INDIRECT("J"&amp;(1+P190)):$J$507,0)+P190,""),"")</f>
        <v>9</v>
      </c>
      <c r="R190">
        <f ca="1">IFERROR(_xlfn.IFNA(MATCH($J190,INDIRECT("J"&amp;(1+Q190)):$J$507,0)+Q190,""),"")</f>
        <v>190</v>
      </c>
      <c r="S190" t="str">
        <f ca="1">IFERROR(_xlfn.IFNA(MATCH($J190,INDIRECT("J"&amp;(1+R190)):$J$507,0)+R190,""),"")</f>
        <v/>
      </c>
      <c r="T190" t="str">
        <f ca="1">IFERROR(_xlfn.IFNA(MATCH($J190,INDIRECT("J"&amp;(1+S190)):$J$507,0)+S190,""),"")</f>
        <v/>
      </c>
      <c r="U190">
        <f t="shared" ca="1" si="30"/>
        <v>2</v>
      </c>
      <c r="V190">
        <f t="shared" ca="1" si="31"/>
        <v>1</v>
      </c>
      <c r="W190">
        <f t="shared" ca="1" si="32"/>
        <v>0</v>
      </c>
      <c r="X190">
        <f t="shared" ca="1" si="33"/>
        <v>0</v>
      </c>
      <c r="Y190">
        <f t="shared" ca="1" si="34"/>
        <v>6</v>
      </c>
      <c r="Z190" t="str">
        <f t="shared" si="35"/>
        <v>Ji</v>
      </c>
      <c r="AA190">
        <f ca="1">VLOOKUP(Y190,音调排序索引表!$A$1:$B$14,2,FALSE)</f>
        <v>12</v>
      </c>
    </row>
    <row r="191" spans="1:27" ht="18.75" customHeight="1">
      <c r="A191" s="4"/>
      <c r="B191" s="4"/>
      <c r="C191" s="2"/>
      <c r="D191" s="2"/>
      <c r="E191" s="3"/>
      <c r="F191" s="2"/>
      <c r="G191" s="2"/>
      <c r="H191" s="1" t="str">
        <f>IF(LEFT(竖总表!F191,1)="`",RIGHT(竖总表!F191,LEN(竖总表!F191)-1),竖总表!F191)</f>
        <v>jian4</v>
      </c>
      <c r="I191" s="1" t="str">
        <f t="shared" si="24"/>
        <v>jian4</v>
      </c>
      <c r="J191" s="1" t="str">
        <f t="shared" si="25"/>
        <v>jian</v>
      </c>
      <c r="K191" s="1" t="str">
        <f t="shared" si="26"/>
        <v>j</v>
      </c>
      <c r="L191" s="1" t="str">
        <f t="shared" si="27"/>
        <v>ian</v>
      </c>
      <c r="M191" s="1">
        <f t="shared" si="28"/>
        <v>4</v>
      </c>
      <c r="N191" s="1">
        <f t="shared" si="29"/>
        <v>2</v>
      </c>
      <c r="O191" s="1">
        <v>1</v>
      </c>
      <c r="P191">
        <v>1</v>
      </c>
      <c r="Q191">
        <f ca="1">IFERROR(_xlfn.IFNA(MATCH($J191,INDIRECT("J"&amp;(1+P191)):$J$507,0)+P191,""),"")</f>
        <v>179</v>
      </c>
      <c r="R191">
        <f ca="1">IFERROR(_xlfn.IFNA(MATCH($J191,INDIRECT("J"&amp;(1+Q191)):$J$507,0)+Q191,""),"")</f>
        <v>191</v>
      </c>
      <c r="S191" t="str">
        <f ca="1">IFERROR(_xlfn.IFNA(MATCH($J191,INDIRECT("J"&amp;(1+R191)):$J$507,0)+R191,""),"")</f>
        <v/>
      </c>
      <c r="T191" t="str">
        <f ca="1">IFERROR(_xlfn.IFNA(MATCH($J191,INDIRECT("J"&amp;(1+S191)):$J$507,0)+S191,""),"")</f>
        <v/>
      </c>
      <c r="U191">
        <f t="shared" ca="1" si="30"/>
        <v>1</v>
      </c>
      <c r="V191">
        <f t="shared" ca="1" si="31"/>
        <v>4</v>
      </c>
      <c r="W191">
        <f t="shared" ca="1" si="32"/>
        <v>0</v>
      </c>
      <c r="X191">
        <f t="shared" ca="1" si="33"/>
        <v>0</v>
      </c>
      <c r="Y191">
        <f t="shared" ca="1" si="34"/>
        <v>10</v>
      </c>
      <c r="Z191" t="str">
        <f t="shared" si="35"/>
        <v>Jian</v>
      </c>
      <c r="AA191">
        <f ca="1">VLOOKUP(Y191,音调排序索引表!$A$1:$B$14,2,FALSE)</f>
        <v>14</v>
      </c>
    </row>
    <row r="192" spans="1:27" ht="18.75" customHeight="1">
      <c r="A192" s="4"/>
      <c r="B192" s="4"/>
      <c r="C192" s="2"/>
      <c r="D192" s="2"/>
      <c r="E192" s="3"/>
      <c r="F192" s="2"/>
      <c r="G192" s="2"/>
      <c r="H192" s="1" t="str">
        <f>IF(LEFT(竖总表!F192,1)="`",RIGHT(竖总表!F192,LEN(竖总表!F192)-1),竖总表!F192)</f>
        <v>jin3</v>
      </c>
      <c r="I192" s="1" t="str">
        <f t="shared" si="24"/>
        <v>jin3</v>
      </c>
      <c r="J192" s="1" t="str">
        <f t="shared" si="25"/>
        <v>jin</v>
      </c>
      <c r="K192" s="1" t="str">
        <f t="shared" si="26"/>
        <v>j</v>
      </c>
      <c r="L192" s="1" t="str">
        <f t="shared" si="27"/>
        <v>in</v>
      </c>
      <c r="M192" s="1">
        <f t="shared" si="28"/>
        <v>3</v>
      </c>
      <c r="N192" s="1">
        <f t="shared" si="29"/>
        <v>2</v>
      </c>
      <c r="O192" s="1">
        <v>1</v>
      </c>
      <c r="P192">
        <v>1</v>
      </c>
      <c r="Q192">
        <f ca="1">IFERROR(_xlfn.IFNA(MATCH($J192,INDIRECT("J"&amp;(1+P192)):$J$507,0)+P192,""),"")</f>
        <v>184</v>
      </c>
      <c r="R192">
        <f ca="1">IFERROR(_xlfn.IFNA(MATCH($J192,INDIRECT("J"&amp;(1+Q192)):$J$507,0)+Q192,""),"")</f>
        <v>192</v>
      </c>
      <c r="S192" t="str">
        <f ca="1">IFERROR(_xlfn.IFNA(MATCH($J192,INDIRECT("J"&amp;(1+R192)):$J$507,0)+R192,""),"")</f>
        <v/>
      </c>
      <c r="T192" t="str">
        <f ca="1">IFERROR(_xlfn.IFNA(MATCH($J192,INDIRECT("J"&amp;(1+S192)):$J$507,0)+S192,""),"")</f>
        <v/>
      </c>
      <c r="U192">
        <f t="shared" ca="1" si="30"/>
        <v>1</v>
      </c>
      <c r="V192">
        <f t="shared" ca="1" si="31"/>
        <v>3</v>
      </c>
      <c r="W192">
        <f t="shared" ca="1" si="32"/>
        <v>0</v>
      </c>
      <c r="X192">
        <f t="shared" ca="1" si="33"/>
        <v>0</v>
      </c>
      <c r="Y192">
        <f t="shared" ca="1" si="34"/>
        <v>8</v>
      </c>
      <c r="Z192" t="str">
        <f t="shared" si="35"/>
        <v>Jin</v>
      </c>
      <c r="AA192">
        <f ca="1">VLOOKUP(Y192,音调排序索引表!$A$1:$B$14,2,FALSE)</f>
        <v>13</v>
      </c>
    </row>
    <row r="193" spans="1:27" ht="18.75" customHeight="1">
      <c r="A193" s="4"/>
      <c r="B193" s="4"/>
      <c r="C193" s="2"/>
      <c r="D193" s="2"/>
      <c r="E193" s="3"/>
      <c r="F193" s="2"/>
      <c r="G193" s="2"/>
      <c r="H193" s="1" t="str">
        <f>IF(LEFT(竖总表!F193,1)="`",RIGHT(竖总表!F193,LEN(竖总表!F193)-1),竖总表!F193)</f>
        <v>ju4</v>
      </c>
      <c r="I193" s="1" t="str">
        <f t="shared" si="24"/>
        <v>ju4</v>
      </c>
      <c r="J193" s="1" t="str">
        <f t="shared" si="25"/>
        <v>ju</v>
      </c>
      <c r="K193" s="1" t="str">
        <f t="shared" si="26"/>
        <v>j</v>
      </c>
      <c r="L193" s="1" t="str">
        <f t="shared" si="27"/>
        <v>u</v>
      </c>
      <c r="M193" s="1">
        <f t="shared" si="28"/>
        <v>4</v>
      </c>
      <c r="N193" s="1">
        <f t="shared" si="29"/>
        <v>2</v>
      </c>
      <c r="O193" s="1">
        <v>1</v>
      </c>
      <c r="P193">
        <v>1</v>
      </c>
      <c r="Q193">
        <f ca="1">IFERROR(_xlfn.IFNA(MATCH($J193,INDIRECT("J"&amp;(1+P193)):$J$507,0)+P193,""),"")</f>
        <v>185</v>
      </c>
      <c r="R193">
        <f ca="1">IFERROR(_xlfn.IFNA(MATCH($J193,INDIRECT("J"&amp;(1+Q193)):$J$507,0)+Q193,""),"")</f>
        <v>193</v>
      </c>
      <c r="S193" t="str">
        <f ca="1">IFERROR(_xlfn.IFNA(MATCH($J193,INDIRECT("J"&amp;(1+R193)):$J$507,0)+R193,""),"")</f>
        <v/>
      </c>
      <c r="T193" t="str">
        <f ca="1">IFERROR(_xlfn.IFNA(MATCH($J193,INDIRECT("J"&amp;(1+S193)):$J$507,0)+S193,""),"")</f>
        <v/>
      </c>
      <c r="U193">
        <f t="shared" ca="1" si="30"/>
        <v>2</v>
      </c>
      <c r="V193">
        <f t="shared" ca="1" si="31"/>
        <v>4</v>
      </c>
      <c r="W193">
        <f t="shared" ca="1" si="32"/>
        <v>0</v>
      </c>
      <c r="X193">
        <f t="shared" ca="1" si="33"/>
        <v>0</v>
      </c>
      <c r="Y193">
        <f t="shared" ca="1" si="34"/>
        <v>15</v>
      </c>
      <c r="Z193" t="str">
        <f t="shared" si="35"/>
        <v>Ju</v>
      </c>
      <c r="AA193">
        <f ca="1">VLOOKUP(Y193,音调排序索引表!$A$1:$B$14,2,FALSE)</f>
        <v>24</v>
      </c>
    </row>
    <row r="194" spans="1:27" ht="18.75" customHeight="1">
      <c r="A194" s="4"/>
      <c r="B194" s="4"/>
      <c r="C194" s="2"/>
      <c r="D194" s="2"/>
      <c r="E194" s="3"/>
      <c r="F194" s="2"/>
      <c r="G194" s="2"/>
      <c r="H194" s="1" t="str">
        <f>IF(LEFT(竖总表!F194,1)="`",RIGHT(竖总表!F194,LEN(竖总表!F194)-1),竖总表!F194)</f>
        <v>jiu4</v>
      </c>
      <c r="I194" s="1" t="str">
        <f t="shared" ref="I194:I257" si="36">IF(MID(H194,2,1)="h",LEFT(H194,1)&amp;RIGHT(H194,LEN(H194)-2),H194)</f>
        <v>jiu4</v>
      </c>
      <c r="J194" s="1" t="str">
        <f t="shared" ref="J194:J257" si="37">LEFT(I194,LEN(I194)-1)</f>
        <v>jiu</v>
      </c>
      <c r="K194" s="1" t="str">
        <f t="shared" ref="K194:K257" si="38">LEFT(I194,1)</f>
        <v>j</v>
      </c>
      <c r="L194" s="1" t="str">
        <f t="shared" ref="L194:L257" si="39">IF(OR(K194="a",K194="e",K194="o"),LEFT(I194,LEN(I194)-1),MID(I194,2,LEN(I194)-2))</f>
        <v>iu</v>
      </c>
      <c r="M194" s="1">
        <f t="shared" ref="M194:M257" si="40">_xlfn.NUMBERVALUE(RIGHT(I194,1))</f>
        <v>4</v>
      </c>
      <c r="N194" s="1">
        <f t="shared" ref="N194:N257" si="41">COUNTIF(J:J,J194)</f>
        <v>1</v>
      </c>
      <c r="O194" s="1">
        <v>1</v>
      </c>
      <c r="P194">
        <v>1</v>
      </c>
      <c r="Q194">
        <f ca="1">IFERROR(_xlfn.IFNA(MATCH($J194,INDIRECT("J"&amp;(1+P194)):$J$507,0)+P194,""),"")</f>
        <v>194</v>
      </c>
      <c r="R194" t="str">
        <f ca="1">IFERROR(_xlfn.IFNA(MATCH($J194,INDIRECT("J"&amp;(1+Q194)):$J$507,0)+Q194,""),"")</f>
        <v/>
      </c>
      <c r="S194" t="str">
        <f ca="1">IFERROR(_xlfn.IFNA(MATCH($J194,INDIRECT("J"&amp;(1+R194)):$J$507,0)+R194,""),"")</f>
        <v/>
      </c>
      <c r="T194" t="str">
        <f ca="1">IFERROR(_xlfn.IFNA(MATCH($J194,INDIRECT("J"&amp;(1+S194)):$J$507,0)+S194,""),"")</f>
        <v/>
      </c>
      <c r="U194">
        <f t="shared" ref="U194:U257" ca="1" si="42">IFERROR(INDEX($M:$M,Q194),0)</f>
        <v>4</v>
      </c>
      <c r="V194">
        <f t="shared" ref="V194:V257" ca="1" si="43">IFERROR(INDEX($M:$M,R194),0)</f>
        <v>0</v>
      </c>
      <c r="W194">
        <f t="shared" ref="W194:W257" ca="1" si="44">IFERROR(INDEX($M:$M,S194),0)</f>
        <v>0</v>
      </c>
      <c r="X194">
        <f t="shared" ref="X194:X257" ca="1" si="45">IFERROR(INDEX($M:$M,T194),0)</f>
        <v>0</v>
      </c>
      <c r="Y194">
        <f t="shared" ref="Y194:Y257" ca="1" si="46">(U194+1)*(V194+1)*(W194+1)*(X194+1)</f>
        <v>5</v>
      </c>
      <c r="Z194" t="str">
        <f t="shared" ref="Z194:Z257" si="47">UPPER(K194)&amp;L194</f>
        <v>Jiu</v>
      </c>
      <c r="AA194">
        <f ca="1">VLOOKUP(Y194,音调排序索引表!$A$1:$B$14,2,FALSE)</f>
        <v>4</v>
      </c>
    </row>
    <row r="195" spans="1:27" ht="18.75" customHeight="1">
      <c r="A195" s="4"/>
      <c r="B195" s="4"/>
      <c r="C195" s="2"/>
      <c r="D195" s="2"/>
      <c r="E195" s="3"/>
      <c r="F195" s="2"/>
      <c r="G195" s="2"/>
      <c r="H195" s="1" t="str">
        <f>IF(LEFT(竖总表!F195,1)="`",RIGHT(竖总表!F195,LEN(竖总表!F195)-1),竖总表!F195)</f>
        <v>jue2</v>
      </c>
      <c r="I195" s="1" t="str">
        <f t="shared" si="36"/>
        <v>jue2</v>
      </c>
      <c r="J195" s="1" t="str">
        <f t="shared" si="37"/>
        <v>jue</v>
      </c>
      <c r="K195" s="1" t="str">
        <f t="shared" si="38"/>
        <v>j</v>
      </c>
      <c r="L195" s="1" t="str">
        <f t="shared" si="39"/>
        <v>ue</v>
      </c>
      <c r="M195" s="1">
        <f t="shared" si="40"/>
        <v>2</v>
      </c>
      <c r="N195" s="1">
        <f t="shared" si="41"/>
        <v>1</v>
      </c>
      <c r="O195" s="1">
        <v>1</v>
      </c>
      <c r="P195">
        <v>1</v>
      </c>
      <c r="Q195">
        <f ca="1">IFERROR(_xlfn.IFNA(MATCH($J195,INDIRECT("J"&amp;(1+P195)):$J$507,0)+P195,""),"")</f>
        <v>195</v>
      </c>
      <c r="R195" t="str">
        <f ca="1">IFERROR(_xlfn.IFNA(MATCH($J195,INDIRECT("J"&amp;(1+Q195)):$J$507,0)+Q195,""),"")</f>
        <v/>
      </c>
      <c r="S195" t="str">
        <f ca="1">IFERROR(_xlfn.IFNA(MATCH($J195,INDIRECT("J"&amp;(1+R195)):$J$507,0)+R195,""),"")</f>
        <v/>
      </c>
      <c r="T195" t="str">
        <f ca="1">IFERROR(_xlfn.IFNA(MATCH($J195,INDIRECT("J"&amp;(1+S195)):$J$507,0)+S195,""),"")</f>
        <v/>
      </c>
      <c r="U195">
        <f t="shared" ca="1" si="42"/>
        <v>2</v>
      </c>
      <c r="V195">
        <f t="shared" ca="1" si="43"/>
        <v>0</v>
      </c>
      <c r="W195">
        <f t="shared" ca="1" si="44"/>
        <v>0</v>
      </c>
      <c r="X195">
        <f t="shared" ca="1" si="45"/>
        <v>0</v>
      </c>
      <c r="Y195">
        <f t="shared" ca="1" si="46"/>
        <v>3</v>
      </c>
      <c r="Z195" t="str">
        <f t="shared" si="47"/>
        <v>Jue</v>
      </c>
      <c r="AA195">
        <f ca="1">VLOOKUP(Y195,音调排序索引表!$A$1:$B$14,2,FALSE)</f>
        <v>2</v>
      </c>
    </row>
    <row r="196" spans="1:27" ht="18.75" customHeight="1">
      <c r="A196" s="4"/>
      <c r="B196" s="4"/>
      <c r="C196" s="2"/>
      <c r="D196" s="2"/>
      <c r="E196" s="3"/>
      <c r="F196" s="2"/>
      <c r="G196" s="2"/>
      <c r="H196" s="1" t="str">
        <f>IF(LEFT(竖总表!F196,1)="`",RIGHT(竖总表!F196,LEN(竖总表!F196)-1),竖总表!F196)</f>
        <v>jiang1</v>
      </c>
      <c r="I196" s="1" t="str">
        <f t="shared" si="36"/>
        <v>jiang1</v>
      </c>
      <c r="J196" s="1" t="str">
        <f t="shared" si="37"/>
        <v>jiang</v>
      </c>
      <c r="K196" s="1" t="str">
        <f t="shared" si="38"/>
        <v>j</v>
      </c>
      <c r="L196" s="1" t="str">
        <f t="shared" si="39"/>
        <v>iang</v>
      </c>
      <c r="M196" s="1">
        <f t="shared" si="40"/>
        <v>1</v>
      </c>
      <c r="N196" s="1">
        <f t="shared" si="41"/>
        <v>2</v>
      </c>
      <c r="O196" s="1">
        <v>1</v>
      </c>
      <c r="P196">
        <v>1</v>
      </c>
      <c r="Q196">
        <f ca="1">IFERROR(_xlfn.IFNA(MATCH($J196,INDIRECT("J"&amp;(1+P196)):$J$507,0)+P196,""),"")</f>
        <v>187</v>
      </c>
      <c r="R196">
        <f ca="1">IFERROR(_xlfn.IFNA(MATCH($J196,INDIRECT("J"&amp;(1+Q196)):$J$507,0)+Q196,""),"")</f>
        <v>196</v>
      </c>
      <c r="S196" t="str">
        <f ca="1">IFERROR(_xlfn.IFNA(MATCH($J196,INDIRECT("J"&amp;(1+R196)):$J$507,0)+R196,""),"")</f>
        <v/>
      </c>
      <c r="T196" t="str">
        <f ca="1">IFERROR(_xlfn.IFNA(MATCH($J196,INDIRECT("J"&amp;(1+S196)):$J$507,0)+S196,""),"")</f>
        <v/>
      </c>
      <c r="U196">
        <f t="shared" ca="1" si="42"/>
        <v>4</v>
      </c>
      <c r="V196">
        <f t="shared" ca="1" si="43"/>
        <v>1</v>
      </c>
      <c r="W196">
        <f t="shared" ca="1" si="44"/>
        <v>0</v>
      </c>
      <c r="X196">
        <f t="shared" ca="1" si="45"/>
        <v>0</v>
      </c>
      <c r="Y196">
        <f t="shared" ca="1" si="46"/>
        <v>10</v>
      </c>
      <c r="Z196" t="str">
        <f t="shared" si="47"/>
        <v>Jiang</v>
      </c>
      <c r="AA196">
        <f ca="1">VLOOKUP(Y196,音调排序索引表!$A$1:$B$14,2,FALSE)</f>
        <v>14</v>
      </c>
    </row>
    <row r="197" spans="1:27" ht="18.75" customHeight="1">
      <c r="A197" s="4"/>
      <c r="B197" s="4"/>
      <c r="C197" s="2"/>
      <c r="D197" s="2"/>
      <c r="E197" s="3"/>
      <c r="F197" s="2"/>
      <c r="G197" s="2"/>
      <c r="H197" s="1" t="str">
        <f>IF(LEFT(竖总表!F197,1)="`",RIGHT(竖总表!F197,LEN(竖总表!F197)-1),竖总表!F197)</f>
        <v>jia1</v>
      </c>
      <c r="I197" s="1" t="str">
        <f t="shared" si="36"/>
        <v>jia1</v>
      </c>
      <c r="J197" s="1" t="str">
        <f t="shared" si="37"/>
        <v>jia</v>
      </c>
      <c r="K197" s="1" t="str">
        <f t="shared" si="38"/>
        <v>j</v>
      </c>
      <c r="L197" s="1" t="str">
        <f t="shared" si="39"/>
        <v>ia</v>
      </c>
      <c r="M197" s="1">
        <f t="shared" si="40"/>
        <v>1</v>
      </c>
      <c r="N197" s="1">
        <f t="shared" si="41"/>
        <v>1</v>
      </c>
      <c r="O197" s="1">
        <v>1</v>
      </c>
      <c r="P197">
        <v>1</v>
      </c>
      <c r="Q197">
        <f ca="1">IFERROR(_xlfn.IFNA(MATCH($J197,INDIRECT("J"&amp;(1+P197)):$J$507,0)+P197,""),"")</f>
        <v>197</v>
      </c>
      <c r="R197" t="str">
        <f ca="1">IFERROR(_xlfn.IFNA(MATCH($J197,INDIRECT("J"&amp;(1+Q197)):$J$507,0)+Q197,""),"")</f>
        <v/>
      </c>
      <c r="S197" t="str">
        <f ca="1">IFERROR(_xlfn.IFNA(MATCH($J197,INDIRECT("J"&amp;(1+R197)):$J$507,0)+R197,""),"")</f>
        <v/>
      </c>
      <c r="T197" t="str">
        <f ca="1">IFERROR(_xlfn.IFNA(MATCH($J197,INDIRECT("J"&amp;(1+S197)):$J$507,0)+S197,""),"")</f>
        <v/>
      </c>
      <c r="U197">
        <f t="shared" ca="1" si="42"/>
        <v>1</v>
      </c>
      <c r="V197">
        <f t="shared" ca="1" si="43"/>
        <v>0</v>
      </c>
      <c r="W197">
        <f t="shared" ca="1" si="44"/>
        <v>0</v>
      </c>
      <c r="X197">
        <f t="shared" ca="1" si="45"/>
        <v>0</v>
      </c>
      <c r="Y197">
        <f t="shared" ca="1" si="46"/>
        <v>2</v>
      </c>
      <c r="Z197" t="str">
        <f t="shared" si="47"/>
        <v>Jia</v>
      </c>
      <c r="AA197">
        <f ca="1">VLOOKUP(Y197,音调排序索引表!$A$1:$B$14,2,FALSE)</f>
        <v>1</v>
      </c>
    </row>
    <row r="198" spans="1:27" ht="18.75" customHeight="1">
      <c r="A198" s="4"/>
      <c r="B198" s="4"/>
      <c r="C198" s="2"/>
      <c r="D198" s="2"/>
      <c r="E198" s="3"/>
      <c r="F198" s="2"/>
      <c r="G198" s="2"/>
      <c r="H198" s="1" t="str">
        <f>IF(LEFT(竖总表!F198,1)="`",RIGHT(竖总表!F198,LEN(竖总表!F198)-1),竖总表!F198)</f>
        <v>jing1</v>
      </c>
      <c r="I198" s="1" t="str">
        <f t="shared" si="36"/>
        <v>jing1</v>
      </c>
      <c r="J198" s="1" t="str">
        <f t="shared" si="37"/>
        <v>jing</v>
      </c>
      <c r="K198" s="1" t="str">
        <f t="shared" si="38"/>
        <v>j</v>
      </c>
      <c r="L198" s="1" t="str">
        <f t="shared" si="39"/>
        <v>ing</v>
      </c>
      <c r="M198" s="1">
        <f t="shared" si="40"/>
        <v>1</v>
      </c>
      <c r="N198" s="1">
        <f t="shared" si="41"/>
        <v>2</v>
      </c>
      <c r="O198" s="1">
        <v>1</v>
      </c>
      <c r="P198">
        <v>1</v>
      </c>
      <c r="Q198">
        <f ca="1">IFERROR(_xlfn.IFNA(MATCH($J198,INDIRECT("J"&amp;(1+P198)):$J$507,0)+P198,""),"")</f>
        <v>198</v>
      </c>
      <c r="R198">
        <f ca="1">IFERROR(_xlfn.IFNA(MATCH($J198,INDIRECT("J"&amp;(1+Q198)):$J$507,0)+Q198,""),"")</f>
        <v>199</v>
      </c>
      <c r="S198" t="str">
        <f ca="1">IFERROR(_xlfn.IFNA(MATCH($J198,INDIRECT("J"&amp;(1+R198)):$J$507,0)+R198,""),"")</f>
        <v/>
      </c>
      <c r="T198" t="str">
        <f ca="1">IFERROR(_xlfn.IFNA(MATCH($J198,INDIRECT("J"&amp;(1+S198)):$J$507,0)+S198,""),"")</f>
        <v/>
      </c>
      <c r="U198">
        <f t="shared" ca="1" si="42"/>
        <v>1</v>
      </c>
      <c r="V198">
        <f t="shared" ca="1" si="43"/>
        <v>4</v>
      </c>
      <c r="W198">
        <f t="shared" ca="1" si="44"/>
        <v>0</v>
      </c>
      <c r="X198">
        <f t="shared" ca="1" si="45"/>
        <v>0</v>
      </c>
      <c r="Y198">
        <f t="shared" ca="1" si="46"/>
        <v>10</v>
      </c>
      <c r="Z198" t="str">
        <f t="shared" si="47"/>
        <v>Jing</v>
      </c>
      <c r="AA198">
        <f ca="1">VLOOKUP(Y198,音调排序索引表!$A$1:$B$14,2,FALSE)</f>
        <v>14</v>
      </c>
    </row>
    <row r="199" spans="1:27" ht="18.75" customHeight="1">
      <c r="A199" s="4"/>
      <c r="B199" s="4"/>
      <c r="C199" s="2"/>
      <c r="D199" s="2"/>
      <c r="E199" s="3"/>
      <c r="F199" s="2"/>
      <c r="G199" s="2"/>
      <c r="H199" s="1" t="str">
        <f>IF(LEFT(竖总表!F199,1)="`",RIGHT(竖总表!F199,LEN(竖总表!F199)-1),竖总表!F199)</f>
        <v>jing4</v>
      </c>
      <c r="I199" s="1" t="str">
        <f t="shared" si="36"/>
        <v>jing4</v>
      </c>
      <c r="J199" s="1" t="str">
        <f t="shared" si="37"/>
        <v>jing</v>
      </c>
      <c r="K199" s="1" t="str">
        <f t="shared" si="38"/>
        <v>j</v>
      </c>
      <c r="L199" s="1" t="str">
        <f t="shared" si="39"/>
        <v>ing</v>
      </c>
      <c r="M199" s="1">
        <f t="shared" si="40"/>
        <v>4</v>
      </c>
      <c r="N199" s="1">
        <f t="shared" si="41"/>
        <v>2</v>
      </c>
      <c r="O199" s="1">
        <v>1</v>
      </c>
      <c r="P199">
        <v>1</v>
      </c>
      <c r="Q199">
        <f ca="1">IFERROR(_xlfn.IFNA(MATCH($J199,INDIRECT("J"&amp;(1+P199)):$J$507,0)+P199,""),"")</f>
        <v>198</v>
      </c>
      <c r="R199">
        <f ca="1">IFERROR(_xlfn.IFNA(MATCH($J199,INDIRECT("J"&amp;(1+Q199)):$J$507,0)+Q199,""),"")</f>
        <v>199</v>
      </c>
      <c r="S199" t="str">
        <f ca="1">IFERROR(_xlfn.IFNA(MATCH($J199,INDIRECT("J"&amp;(1+R199)):$J$507,0)+R199,""),"")</f>
        <v/>
      </c>
      <c r="T199" t="str">
        <f ca="1">IFERROR(_xlfn.IFNA(MATCH($J199,INDIRECT("J"&amp;(1+S199)):$J$507,0)+S199,""),"")</f>
        <v/>
      </c>
      <c r="U199">
        <f t="shared" ca="1" si="42"/>
        <v>1</v>
      </c>
      <c r="V199">
        <f t="shared" ca="1" si="43"/>
        <v>4</v>
      </c>
      <c r="W199">
        <f t="shared" ca="1" si="44"/>
        <v>0</v>
      </c>
      <c r="X199">
        <f t="shared" ca="1" si="45"/>
        <v>0</v>
      </c>
      <c r="Y199">
        <f t="shared" ca="1" si="46"/>
        <v>10</v>
      </c>
      <c r="Z199" t="str">
        <f t="shared" si="47"/>
        <v>Jing</v>
      </c>
      <c r="AA199">
        <f ca="1">VLOOKUP(Y199,音调排序索引表!$A$1:$B$14,2,FALSE)</f>
        <v>14</v>
      </c>
    </row>
    <row r="200" spans="1:27" ht="18.75" customHeight="1">
      <c r="A200" s="4"/>
      <c r="B200" s="4"/>
      <c r="C200" s="2"/>
      <c r="D200" s="2"/>
      <c r="E200" s="3"/>
      <c r="F200" s="2"/>
      <c r="G200" s="2"/>
      <c r="H200" s="1" t="str">
        <f>IF(LEFT(竖总表!F200,1)="`",RIGHT(竖总表!F200,LEN(竖总表!F200)-1),竖总表!F200)</f>
        <v>ka3</v>
      </c>
      <c r="I200" s="1" t="str">
        <f t="shared" si="36"/>
        <v>ka3</v>
      </c>
      <c r="J200" s="1" t="str">
        <f t="shared" si="37"/>
        <v>ka</v>
      </c>
      <c r="K200" s="1" t="str">
        <f t="shared" si="38"/>
        <v>k</v>
      </c>
      <c r="L200" s="1" t="str">
        <f t="shared" si="39"/>
        <v>a</v>
      </c>
      <c r="M200" s="1">
        <f t="shared" si="40"/>
        <v>3</v>
      </c>
      <c r="N200" s="1">
        <f t="shared" si="41"/>
        <v>1</v>
      </c>
      <c r="O200" s="1">
        <v>1</v>
      </c>
      <c r="P200">
        <v>1</v>
      </c>
      <c r="Q200">
        <f ca="1">IFERROR(_xlfn.IFNA(MATCH($J200,INDIRECT("J"&amp;(1+P200)):$J$507,0)+P200,""),"")</f>
        <v>200</v>
      </c>
      <c r="R200" t="str">
        <f ca="1">IFERROR(_xlfn.IFNA(MATCH($J200,INDIRECT("J"&amp;(1+Q200)):$J$507,0)+Q200,""),"")</f>
        <v/>
      </c>
      <c r="S200" t="str">
        <f ca="1">IFERROR(_xlfn.IFNA(MATCH($J200,INDIRECT("J"&amp;(1+R200)):$J$507,0)+R200,""),"")</f>
        <v/>
      </c>
      <c r="T200" t="str">
        <f ca="1">IFERROR(_xlfn.IFNA(MATCH($J200,INDIRECT("J"&amp;(1+S200)):$J$507,0)+S200,""),"")</f>
        <v/>
      </c>
      <c r="U200">
        <f t="shared" ca="1" si="42"/>
        <v>3</v>
      </c>
      <c r="V200">
        <f t="shared" ca="1" si="43"/>
        <v>0</v>
      </c>
      <c r="W200">
        <f t="shared" ca="1" si="44"/>
        <v>0</v>
      </c>
      <c r="X200">
        <f t="shared" ca="1" si="45"/>
        <v>0</v>
      </c>
      <c r="Y200">
        <f t="shared" ca="1" si="46"/>
        <v>4</v>
      </c>
      <c r="Z200" t="str">
        <f t="shared" si="47"/>
        <v>Ka</v>
      </c>
      <c r="AA200">
        <f ca="1">VLOOKUP(Y200,音调排序索引表!$A$1:$B$14,2,FALSE)</f>
        <v>3</v>
      </c>
    </row>
    <row r="201" spans="1:27" ht="18.75" customHeight="1">
      <c r="A201" s="4"/>
      <c r="B201" s="4"/>
      <c r="C201" s="2"/>
      <c r="D201" s="2"/>
      <c r="E201" s="3"/>
      <c r="F201" s="2"/>
      <c r="G201" s="2"/>
      <c r="H201" s="1" t="str">
        <f>IF(LEFT(竖总表!F201,1)="`",RIGHT(竖总表!F201,LEN(竖总表!F201)-1),竖总表!F201)</f>
        <v>kua4</v>
      </c>
      <c r="I201" s="1" t="str">
        <f t="shared" si="36"/>
        <v>kua4</v>
      </c>
      <c r="J201" s="1" t="str">
        <f t="shared" si="37"/>
        <v>kua</v>
      </c>
      <c r="K201" s="1" t="str">
        <f t="shared" si="38"/>
        <v>k</v>
      </c>
      <c r="L201" s="1" t="str">
        <f t="shared" si="39"/>
        <v>ua</v>
      </c>
      <c r="M201" s="1">
        <f t="shared" si="40"/>
        <v>4</v>
      </c>
      <c r="N201" s="1">
        <f t="shared" si="41"/>
        <v>1</v>
      </c>
      <c r="O201" s="1">
        <v>1</v>
      </c>
      <c r="P201">
        <v>1</v>
      </c>
      <c r="Q201">
        <f ca="1">IFERROR(_xlfn.IFNA(MATCH($J201,INDIRECT("J"&amp;(1+P201)):$J$507,0)+P201,""),"")</f>
        <v>201</v>
      </c>
      <c r="R201" t="str">
        <f ca="1">IFERROR(_xlfn.IFNA(MATCH($J201,INDIRECT("J"&amp;(1+Q201)):$J$507,0)+Q201,""),"")</f>
        <v/>
      </c>
      <c r="S201" t="str">
        <f ca="1">IFERROR(_xlfn.IFNA(MATCH($J201,INDIRECT("J"&amp;(1+R201)):$J$507,0)+R201,""),"")</f>
        <v/>
      </c>
      <c r="T201" t="str">
        <f ca="1">IFERROR(_xlfn.IFNA(MATCH($J201,INDIRECT("J"&amp;(1+S201)):$J$507,0)+S201,""),"")</f>
        <v/>
      </c>
      <c r="U201">
        <f t="shared" ca="1" si="42"/>
        <v>4</v>
      </c>
      <c r="V201">
        <f t="shared" ca="1" si="43"/>
        <v>0</v>
      </c>
      <c r="W201">
        <f t="shared" ca="1" si="44"/>
        <v>0</v>
      </c>
      <c r="X201">
        <f t="shared" ca="1" si="45"/>
        <v>0</v>
      </c>
      <c r="Y201">
        <f t="shared" ca="1" si="46"/>
        <v>5</v>
      </c>
      <c r="Z201" t="str">
        <f t="shared" si="47"/>
        <v>Kua</v>
      </c>
      <c r="AA201">
        <f ca="1">VLOOKUP(Y201,音调排序索引表!$A$1:$B$14,2,FALSE)</f>
        <v>4</v>
      </c>
    </row>
    <row r="202" spans="1:27" ht="18.75" customHeight="1">
      <c r="A202" s="4"/>
      <c r="B202" s="4"/>
      <c r="C202" s="2"/>
      <c r="D202" s="2"/>
      <c r="E202" s="3"/>
      <c r="F202" s="2"/>
      <c r="G202" s="2"/>
      <c r="H202" s="1" t="str">
        <f>IF(LEFT(竖总表!F202,1)="`",RIGHT(竖总表!F202,LEN(竖总表!F202)-1),竖总表!F202)</f>
        <v>kuai4</v>
      </c>
      <c r="I202" s="1" t="str">
        <f t="shared" si="36"/>
        <v>kuai4</v>
      </c>
      <c r="J202" s="1" t="str">
        <f t="shared" si="37"/>
        <v>kuai</v>
      </c>
      <c r="K202" s="1" t="str">
        <f t="shared" si="38"/>
        <v>k</v>
      </c>
      <c r="L202" s="1" t="str">
        <f t="shared" si="39"/>
        <v>uai</v>
      </c>
      <c r="M202" s="1">
        <f t="shared" si="40"/>
        <v>4</v>
      </c>
      <c r="N202" s="1">
        <f t="shared" si="41"/>
        <v>1</v>
      </c>
      <c r="O202" s="1">
        <v>1</v>
      </c>
      <c r="P202">
        <v>1</v>
      </c>
      <c r="Q202">
        <f ca="1">IFERROR(_xlfn.IFNA(MATCH($J202,INDIRECT("J"&amp;(1+P202)):$J$507,0)+P202,""),"")</f>
        <v>202</v>
      </c>
      <c r="R202" t="str">
        <f ca="1">IFERROR(_xlfn.IFNA(MATCH($J202,INDIRECT("J"&amp;(1+Q202)):$J$507,0)+Q202,""),"")</f>
        <v/>
      </c>
      <c r="S202" t="str">
        <f ca="1">IFERROR(_xlfn.IFNA(MATCH($J202,INDIRECT("J"&amp;(1+R202)):$J$507,0)+R202,""),"")</f>
        <v/>
      </c>
      <c r="T202" t="str">
        <f ca="1">IFERROR(_xlfn.IFNA(MATCH($J202,INDIRECT("J"&amp;(1+S202)):$J$507,0)+S202,""),"")</f>
        <v/>
      </c>
      <c r="U202">
        <f t="shared" ca="1" si="42"/>
        <v>4</v>
      </c>
      <c r="V202">
        <f t="shared" ca="1" si="43"/>
        <v>0</v>
      </c>
      <c r="W202">
        <f t="shared" ca="1" si="44"/>
        <v>0</v>
      </c>
      <c r="X202">
        <f t="shared" ca="1" si="45"/>
        <v>0</v>
      </c>
      <c r="Y202">
        <f t="shared" ca="1" si="46"/>
        <v>5</v>
      </c>
      <c r="Z202" t="str">
        <f t="shared" si="47"/>
        <v>Kuai</v>
      </c>
      <c r="AA202">
        <f ca="1">VLOOKUP(Y202,音调排序索引表!$A$1:$B$14,2,FALSE)</f>
        <v>4</v>
      </c>
    </row>
    <row r="203" spans="1:27" ht="18.75" customHeight="1">
      <c r="A203" s="4"/>
      <c r="B203" s="4"/>
      <c r="C203" s="2"/>
      <c r="D203" s="2"/>
      <c r="E203" s="3"/>
      <c r="F203" s="2"/>
      <c r="G203" s="2"/>
      <c r="H203" s="1" t="str">
        <f>IF(LEFT(竖总表!F203,1)="`",RIGHT(竖总表!F203,LEN(竖总表!F203)-1),竖总表!F203)</f>
        <v>ke1</v>
      </c>
      <c r="I203" s="1" t="str">
        <f t="shared" si="36"/>
        <v>ke1</v>
      </c>
      <c r="J203" s="1" t="str">
        <f t="shared" si="37"/>
        <v>ke</v>
      </c>
      <c r="K203" s="1" t="str">
        <f t="shared" si="38"/>
        <v>k</v>
      </c>
      <c r="L203" s="1" t="str">
        <f t="shared" si="39"/>
        <v>e</v>
      </c>
      <c r="M203" s="1">
        <f t="shared" si="40"/>
        <v>1</v>
      </c>
      <c r="N203" s="1">
        <f t="shared" si="41"/>
        <v>2</v>
      </c>
      <c r="O203" s="1">
        <v>1</v>
      </c>
      <c r="P203">
        <v>1</v>
      </c>
      <c r="Q203">
        <f ca="1">IFERROR(_xlfn.IFNA(MATCH($J203,INDIRECT("J"&amp;(1+P203)):$J$507,0)+P203,""),"")</f>
        <v>203</v>
      </c>
      <c r="R203">
        <f ca="1">IFERROR(_xlfn.IFNA(MATCH($J203,INDIRECT("J"&amp;(1+Q203)):$J$507,0)+Q203,""),"")</f>
        <v>216</v>
      </c>
      <c r="S203" t="str">
        <f ca="1">IFERROR(_xlfn.IFNA(MATCH($J203,INDIRECT("J"&amp;(1+R203)):$J$507,0)+R203,""),"")</f>
        <v/>
      </c>
      <c r="T203" t="str">
        <f ca="1">IFERROR(_xlfn.IFNA(MATCH($J203,INDIRECT("J"&amp;(1+S203)):$J$507,0)+S203,""),"")</f>
        <v/>
      </c>
      <c r="U203">
        <f t="shared" ca="1" si="42"/>
        <v>1</v>
      </c>
      <c r="V203">
        <f t="shared" ca="1" si="43"/>
        <v>4</v>
      </c>
      <c r="W203">
        <f t="shared" ca="1" si="44"/>
        <v>0</v>
      </c>
      <c r="X203">
        <f t="shared" ca="1" si="45"/>
        <v>0</v>
      </c>
      <c r="Y203">
        <f t="shared" ca="1" si="46"/>
        <v>10</v>
      </c>
      <c r="Z203" t="str">
        <f t="shared" si="47"/>
        <v>Ke</v>
      </c>
      <c r="AA203">
        <f ca="1">VLOOKUP(Y203,音调排序索引表!$A$1:$B$14,2,FALSE)</f>
        <v>14</v>
      </c>
    </row>
    <row r="204" spans="1:27" ht="18.75" customHeight="1">
      <c r="A204" s="4"/>
      <c r="B204" s="4"/>
      <c r="C204" s="2"/>
      <c r="D204" s="2"/>
      <c r="E204" s="3"/>
      <c r="F204" s="2"/>
      <c r="G204" s="2"/>
      <c r="H204" s="1" t="str">
        <f>IF(LEFT(竖总表!F204,1)="`",RIGHT(竖总表!F204,LEN(竖总表!F204)-1),竖总表!F204)</f>
        <v>keng1</v>
      </c>
      <c r="I204" s="1" t="str">
        <f t="shared" si="36"/>
        <v>keng1</v>
      </c>
      <c r="J204" s="1" t="str">
        <f t="shared" si="37"/>
        <v>keng</v>
      </c>
      <c r="K204" s="1" t="str">
        <f t="shared" si="38"/>
        <v>k</v>
      </c>
      <c r="L204" s="1" t="str">
        <f t="shared" si="39"/>
        <v>eng</v>
      </c>
      <c r="M204" s="1">
        <f t="shared" si="40"/>
        <v>1</v>
      </c>
      <c r="N204" s="1">
        <f t="shared" si="41"/>
        <v>1</v>
      </c>
      <c r="O204" s="1">
        <v>1</v>
      </c>
      <c r="P204">
        <v>1</v>
      </c>
      <c r="Q204">
        <f ca="1">IFERROR(_xlfn.IFNA(MATCH($J204,INDIRECT("J"&amp;(1+P204)):$J$507,0)+P204,""),"")</f>
        <v>204</v>
      </c>
      <c r="R204" t="str">
        <f ca="1">IFERROR(_xlfn.IFNA(MATCH($J204,INDIRECT("J"&amp;(1+Q204)):$J$507,0)+Q204,""),"")</f>
        <v/>
      </c>
      <c r="S204" t="str">
        <f ca="1">IFERROR(_xlfn.IFNA(MATCH($J204,INDIRECT("J"&amp;(1+R204)):$J$507,0)+R204,""),"")</f>
        <v/>
      </c>
      <c r="T204" t="str">
        <f ca="1">IFERROR(_xlfn.IFNA(MATCH($J204,INDIRECT("J"&amp;(1+S204)):$J$507,0)+S204,""),"")</f>
        <v/>
      </c>
      <c r="U204">
        <f t="shared" ca="1" si="42"/>
        <v>1</v>
      </c>
      <c r="V204">
        <f t="shared" ca="1" si="43"/>
        <v>0</v>
      </c>
      <c r="W204">
        <f t="shared" ca="1" si="44"/>
        <v>0</v>
      </c>
      <c r="X204">
        <f t="shared" ca="1" si="45"/>
        <v>0</v>
      </c>
      <c r="Y204">
        <f t="shared" ca="1" si="46"/>
        <v>2</v>
      </c>
      <c r="Z204" t="str">
        <f t="shared" si="47"/>
        <v>Keng</v>
      </c>
      <c r="AA204">
        <f ca="1">VLOOKUP(Y204,音调排序索引表!$A$1:$B$14,2,FALSE)</f>
        <v>1</v>
      </c>
    </row>
    <row r="205" spans="1:27" ht="18.75" customHeight="1">
      <c r="A205" s="4"/>
      <c r="B205" s="4"/>
      <c r="C205" s="2"/>
      <c r="D205" s="2"/>
      <c r="E205" s="3"/>
      <c r="F205" s="2"/>
      <c r="G205" s="2"/>
      <c r="H205" s="1" t="str">
        <f>IF(LEFT(竖总表!F205,1)="`",RIGHT(竖总表!F205,LEN(竖总表!F205)-1),竖总表!F205)</f>
        <v>kei4</v>
      </c>
      <c r="I205" s="1" t="str">
        <f t="shared" si="36"/>
        <v>kei4</v>
      </c>
      <c r="J205" s="1" t="str">
        <f t="shared" si="37"/>
        <v>kei</v>
      </c>
      <c r="K205" s="1" t="str">
        <f t="shared" si="38"/>
        <v>k</v>
      </c>
      <c r="L205" s="1" t="str">
        <f t="shared" si="39"/>
        <v>ei</v>
      </c>
      <c r="M205" s="1">
        <f t="shared" si="40"/>
        <v>4</v>
      </c>
      <c r="N205" s="1">
        <f t="shared" si="41"/>
        <v>2</v>
      </c>
      <c r="O205" s="1">
        <v>1</v>
      </c>
      <c r="P205">
        <v>1</v>
      </c>
      <c r="Q205">
        <f ca="1">IFERROR(_xlfn.IFNA(MATCH($J205,INDIRECT("J"&amp;(1+P205)):$J$507,0)+P205,""),"")</f>
        <v>205</v>
      </c>
      <c r="R205">
        <f ca="1">IFERROR(_xlfn.IFNA(MATCH($J205,INDIRECT("J"&amp;(1+Q205)):$J$507,0)+Q205,""),"")</f>
        <v>297</v>
      </c>
      <c r="S205" t="str">
        <f ca="1">IFERROR(_xlfn.IFNA(MATCH($J205,INDIRECT("J"&amp;(1+R205)):$J$507,0)+R205,""),"")</f>
        <v/>
      </c>
      <c r="T205" t="str">
        <f ca="1">IFERROR(_xlfn.IFNA(MATCH($J205,INDIRECT("J"&amp;(1+S205)):$J$507,0)+S205,""),"")</f>
        <v/>
      </c>
      <c r="U205">
        <f t="shared" ca="1" si="42"/>
        <v>4</v>
      </c>
      <c r="V205">
        <f t="shared" ca="1" si="43"/>
        <v>1</v>
      </c>
      <c r="W205">
        <f t="shared" ca="1" si="44"/>
        <v>0</v>
      </c>
      <c r="X205">
        <f t="shared" ca="1" si="45"/>
        <v>0</v>
      </c>
      <c r="Y205">
        <f t="shared" ca="1" si="46"/>
        <v>10</v>
      </c>
      <c r="Z205" t="str">
        <f t="shared" si="47"/>
        <v>Kei</v>
      </c>
      <c r="AA205">
        <f ca="1">VLOOKUP(Y205,音调排序索引表!$A$1:$B$14,2,FALSE)</f>
        <v>14</v>
      </c>
    </row>
    <row r="206" spans="1:27" ht="18.75" customHeight="1">
      <c r="A206" s="4"/>
      <c r="B206" s="4"/>
      <c r="C206" s="2"/>
      <c r="D206" s="2"/>
      <c r="E206" s="3"/>
      <c r="F206" s="2"/>
      <c r="G206" s="2"/>
      <c r="H206" s="1" t="str">
        <f>IF(LEFT(竖总表!F206,1)="`",RIGHT(竖总表!F206,LEN(竖总表!F206)-1),竖总表!F206)</f>
        <v>ku3</v>
      </c>
      <c r="I206" s="1" t="str">
        <f t="shared" si="36"/>
        <v>ku3</v>
      </c>
      <c r="J206" s="1" t="str">
        <f t="shared" si="37"/>
        <v>ku</v>
      </c>
      <c r="K206" s="1" t="str">
        <f t="shared" si="38"/>
        <v>k</v>
      </c>
      <c r="L206" s="1" t="str">
        <f t="shared" si="39"/>
        <v>u</v>
      </c>
      <c r="M206" s="1">
        <f t="shared" si="40"/>
        <v>3</v>
      </c>
      <c r="N206" s="1">
        <f t="shared" si="41"/>
        <v>2</v>
      </c>
      <c r="O206" s="1">
        <v>1</v>
      </c>
      <c r="P206">
        <v>1</v>
      </c>
      <c r="Q206">
        <f ca="1">IFERROR(_xlfn.IFNA(MATCH($J206,INDIRECT("J"&amp;(1+P206)):$J$507,0)+P206,""),"")</f>
        <v>206</v>
      </c>
      <c r="R206">
        <f ca="1">IFERROR(_xlfn.IFNA(MATCH($J206,INDIRECT("J"&amp;(1+Q206)):$J$507,0)+Q206,""),"")</f>
        <v>209</v>
      </c>
      <c r="S206" t="str">
        <f ca="1">IFERROR(_xlfn.IFNA(MATCH($J206,INDIRECT("J"&amp;(1+R206)):$J$507,0)+R206,""),"")</f>
        <v/>
      </c>
      <c r="T206" t="str">
        <f ca="1">IFERROR(_xlfn.IFNA(MATCH($J206,INDIRECT("J"&amp;(1+S206)):$J$507,0)+S206,""),"")</f>
        <v/>
      </c>
      <c r="U206">
        <f t="shared" ca="1" si="42"/>
        <v>3</v>
      </c>
      <c r="V206">
        <f t="shared" ca="1" si="43"/>
        <v>1</v>
      </c>
      <c r="W206">
        <f t="shared" ca="1" si="44"/>
        <v>0</v>
      </c>
      <c r="X206">
        <f t="shared" ca="1" si="45"/>
        <v>0</v>
      </c>
      <c r="Y206">
        <f t="shared" ca="1" si="46"/>
        <v>8</v>
      </c>
      <c r="Z206" t="str">
        <f t="shared" si="47"/>
        <v>Ku</v>
      </c>
      <c r="AA206">
        <f ca="1">VLOOKUP(Y206,音调排序索引表!$A$1:$B$14,2,FALSE)</f>
        <v>13</v>
      </c>
    </row>
    <row r="207" spans="1:27" ht="18.75" customHeight="1">
      <c r="A207" s="4"/>
      <c r="B207" s="4"/>
      <c r="C207" s="2"/>
      <c r="D207" s="2"/>
      <c r="E207" s="3"/>
      <c r="F207" s="2"/>
      <c r="G207" s="2"/>
      <c r="H207" s="1" t="str">
        <f>IF(LEFT(竖总表!F207,1)="`",RIGHT(竖总表!F207,LEN(竖总表!F207)-1),竖总表!F207)</f>
        <v>kui2</v>
      </c>
      <c r="I207" s="1" t="str">
        <f t="shared" si="36"/>
        <v>kui2</v>
      </c>
      <c r="J207" s="1" t="str">
        <f t="shared" si="37"/>
        <v>kui</v>
      </c>
      <c r="K207" s="1" t="str">
        <f t="shared" si="38"/>
        <v>k</v>
      </c>
      <c r="L207" s="1" t="str">
        <f t="shared" si="39"/>
        <v>ui</v>
      </c>
      <c r="M207" s="1">
        <f t="shared" si="40"/>
        <v>2</v>
      </c>
      <c r="N207" s="1">
        <f t="shared" si="41"/>
        <v>1</v>
      </c>
      <c r="O207" s="1">
        <v>1</v>
      </c>
      <c r="P207">
        <v>1</v>
      </c>
      <c r="Q207">
        <f ca="1">IFERROR(_xlfn.IFNA(MATCH($J207,INDIRECT("J"&amp;(1+P207)):$J$507,0)+P207,""),"")</f>
        <v>207</v>
      </c>
      <c r="R207" t="str">
        <f ca="1">IFERROR(_xlfn.IFNA(MATCH($J207,INDIRECT("J"&amp;(1+Q207)):$J$507,0)+Q207,""),"")</f>
        <v/>
      </c>
      <c r="S207" t="str">
        <f ca="1">IFERROR(_xlfn.IFNA(MATCH($J207,INDIRECT("J"&amp;(1+R207)):$J$507,0)+R207,""),"")</f>
        <v/>
      </c>
      <c r="T207" t="str">
        <f ca="1">IFERROR(_xlfn.IFNA(MATCH($J207,INDIRECT("J"&amp;(1+S207)):$J$507,0)+S207,""),"")</f>
        <v/>
      </c>
      <c r="U207">
        <f t="shared" ca="1" si="42"/>
        <v>2</v>
      </c>
      <c r="V207">
        <f t="shared" ca="1" si="43"/>
        <v>0</v>
      </c>
      <c r="W207">
        <f t="shared" ca="1" si="44"/>
        <v>0</v>
      </c>
      <c r="X207">
        <f t="shared" ca="1" si="45"/>
        <v>0</v>
      </c>
      <c r="Y207">
        <f t="shared" ca="1" si="46"/>
        <v>3</v>
      </c>
      <c r="Z207" t="str">
        <f t="shared" si="47"/>
        <v>Kui</v>
      </c>
      <c r="AA207">
        <f ca="1">VLOOKUP(Y207,音调排序索引表!$A$1:$B$14,2,FALSE)</f>
        <v>2</v>
      </c>
    </row>
    <row r="208" spans="1:27" ht="18.75" customHeight="1">
      <c r="A208" s="4"/>
      <c r="B208" s="4"/>
      <c r="C208" s="2"/>
      <c r="D208" s="2"/>
      <c r="E208" s="3"/>
      <c r="F208" s="2"/>
      <c r="G208" s="2"/>
      <c r="H208" s="1" t="str">
        <f>IF(LEFT(竖总表!F208,1)="`",RIGHT(竖总表!F208,LEN(竖总表!F208)-1),竖总表!F208)</f>
        <v>kan3</v>
      </c>
      <c r="I208" s="1" t="str">
        <f t="shared" si="36"/>
        <v>kan3</v>
      </c>
      <c r="J208" s="1" t="str">
        <f t="shared" si="37"/>
        <v>kan</v>
      </c>
      <c r="K208" s="1" t="str">
        <f t="shared" si="38"/>
        <v>k</v>
      </c>
      <c r="L208" s="1" t="str">
        <f t="shared" si="39"/>
        <v>an</v>
      </c>
      <c r="M208" s="1">
        <f t="shared" si="40"/>
        <v>3</v>
      </c>
      <c r="N208" s="1">
        <f t="shared" si="41"/>
        <v>1</v>
      </c>
      <c r="O208" s="1">
        <v>1</v>
      </c>
      <c r="P208">
        <v>1</v>
      </c>
      <c r="Q208">
        <f ca="1">IFERROR(_xlfn.IFNA(MATCH($J208,INDIRECT("J"&amp;(1+P208)):$J$507,0)+P208,""),"")</f>
        <v>208</v>
      </c>
      <c r="R208" t="str">
        <f ca="1">IFERROR(_xlfn.IFNA(MATCH($J208,INDIRECT("J"&amp;(1+Q208)):$J$507,0)+Q208,""),"")</f>
        <v/>
      </c>
      <c r="S208" t="str">
        <f ca="1">IFERROR(_xlfn.IFNA(MATCH($J208,INDIRECT("J"&amp;(1+R208)):$J$507,0)+R208,""),"")</f>
        <v/>
      </c>
      <c r="T208" t="str">
        <f ca="1">IFERROR(_xlfn.IFNA(MATCH($J208,INDIRECT("J"&amp;(1+S208)):$J$507,0)+S208,""),"")</f>
        <v/>
      </c>
      <c r="U208">
        <f t="shared" ca="1" si="42"/>
        <v>3</v>
      </c>
      <c r="V208">
        <f t="shared" ca="1" si="43"/>
        <v>0</v>
      </c>
      <c r="W208">
        <f t="shared" ca="1" si="44"/>
        <v>0</v>
      </c>
      <c r="X208">
        <f t="shared" ca="1" si="45"/>
        <v>0</v>
      </c>
      <c r="Y208">
        <f t="shared" ca="1" si="46"/>
        <v>4</v>
      </c>
      <c r="Z208" t="str">
        <f t="shared" si="47"/>
        <v>Kan</v>
      </c>
      <c r="AA208">
        <f ca="1">VLOOKUP(Y208,音调排序索引表!$A$1:$B$14,2,FALSE)</f>
        <v>3</v>
      </c>
    </row>
    <row r="209" spans="1:27" ht="18.75" customHeight="1">
      <c r="A209" s="4"/>
      <c r="B209" s="4"/>
      <c r="C209" s="2"/>
      <c r="D209" s="2"/>
      <c r="E209" s="3"/>
      <c r="F209" s="2"/>
      <c r="G209" s="2"/>
      <c r="H209" s="1" t="str">
        <f>IF(LEFT(竖总表!F209,1)="`",RIGHT(竖总表!F209,LEN(竖总表!F209)-1),竖总表!F209)</f>
        <v>ku1</v>
      </c>
      <c r="I209" s="1" t="str">
        <f t="shared" si="36"/>
        <v>ku1</v>
      </c>
      <c r="J209" s="1" t="str">
        <f t="shared" si="37"/>
        <v>ku</v>
      </c>
      <c r="K209" s="1" t="str">
        <f t="shared" si="38"/>
        <v>k</v>
      </c>
      <c r="L209" s="1" t="str">
        <f t="shared" si="39"/>
        <v>u</v>
      </c>
      <c r="M209" s="1">
        <f t="shared" si="40"/>
        <v>1</v>
      </c>
      <c r="N209" s="1">
        <f t="shared" si="41"/>
        <v>2</v>
      </c>
      <c r="O209" s="1">
        <v>1</v>
      </c>
      <c r="P209">
        <v>1</v>
      </c>
      <c r="Q209">
        <f ca="1">IFERROR(_xlfn.IFNA(MATCH($J209,INDIRECT("J"&amp;(1+P209)):$J$507,0)+P209,""),"")</f>
        <v>206</v>
      </c>
      <c r="R209">
        <f ca="1">IFERROR(_xlfn.IFNA(MATCH($J209,INDIRECT("J"&amp;(1+Q209)):$J$507,0)+Q209,""),"")</f>
        <v>209</v>
      </c>
      <c r="S209" t="str">
        <f ca="1">IFERROR(_xlfn.IFNA(MATCH($J209,INDIRECT("J"&amp;(1+R209)):$J$507,0)+R209,""),"")</f>
        <v/>
      </c>
      <c r="T209" t="str">
        <f ca="1">IFERROR(_xlfn.IFNA(MATCH($J209,INDIRECT("J"&amp;(1+S209)):$J$507,0)+S209,""),"")</f>
        <v/>
      </c>
      <c r="U209">
        <f t="shared" ca="1" si="42"/>
        <v>3</v>
      </c>
      <c r="V209">
        <f t="shared" ca="1" si="43"/>
        <v>1</v>
      </c>
      <c r="W209">
        <f t="shared" ca="1" si="44"/>
        <v>0</v>
      </c>
      <c r="X209">
        <f t="shared" ca="1" si="45"/>
        <v>0</v>
      </c>
      <c r="Y209">
        <f t="shared" ca="1" si="46"/>
        <v>8</v>
      </c>
      <c r="Z209" t="str">
        <f t="shared" si="47"/>
        <v>Ku</v>
      </c>
      <c r="AA209">
        <f ca="1">VLOOKUP(Y209,音调排序索引表!$A$1:$B$14,2,FALSE)</f>
        <v>13</v>
      </c>
    </row>
    <row r="210" spans="1:27" ht="18.75" customHeight="1">
      <c r="A210" s="4"/>
      <c r="B210" s="4"/>
      <c r="C210" s="2"/>
      <c r="D210" s="2"/>
      <c r="E210" s="3"/>
      <c r="F210" s="2"/>
      <c r="G210" s="2"/>
      <c r="H210" s="1" t="str">
        <f>IF(LEFT(竖总表!F210,1)="`",RIGHT(竖总表!F210,LEN(竖总表!F210)-1),竖总表!F210)</f>
        <v>kong3</v>
      </c>
      <c r="I210" s="1" t="str">
        <f t="shared" si="36"/>
        <v>kong3</v>
      </c>
      <c r="J210" s="1" t="str">
        <f t="shared" si="37"/>
        <v>kong</v>
      </c>
      <c r="K210" s="1" t="str">
        <f t="shared" si="38"/>
        <v>k</v>
      </c>
      <c r="L210" s="1" t="str">
        <f t="shared" si="39"/>
        <v>ong</v>
      </c>
      <c r="M210" s="1">
        <f t="shared" si="40"/>
        <v>3</v>
      </c>
      <c r="N210" s="1">
        <f t="shared" si="41"/>
        <v>2</v>
      </c>
      <c r="O210" s="1">
        <v>1</v>
      </c>
      <c r="P210">
        <v>1</v>
      </c>
      <c r="Q210">
        <f ca="1">IFERROR(_xlfn.IFNA(MATCH($J210,INDIRECT("J"&amp;(1+P210)):$J$507,0)+P210,""),"")</f>
        <v>210</v>
      </c>
      <c r="R210">
        <f ca="1">IFERROR(_xlfn.IFNA(MATCH($J210,INDIRECT("J"&amp;(1+Q210)):$J$507,0)+Q210,""),"")</f>
        <v>217</v>
      </c>
      <c r="S210" t="str">
        <f ca="1">IFERROR(_xlfn.IFNA(MATCH($J210,INDIRECT("J"&amp;(1+R210)):$J$507,0)+R210,""),"")</f>
        <v/>
      </c>
      <c r="T210" t="str">
        <f ca="1">IFERROR(_xlfn.IFNA(MATCH($J210,INDIRECT("J"&amp;(1+S210)):$J$507,0)+S210,""),"")</f>
        <v/>
      </c>
      <c r="U210">
        <f t="shared" ca="1" si="42"/>
        <v>3</v>
      </c>
      <c r="V210">
        <f t="shared" ca="1" si="43"/>
        <v>1</v>
      </c>
      <c r="W210">
        <f t="shared" ca="1" si="44"/>
        <v>0</v>
      </c>
      <c r="X210">
        <f t="shared" ca="1" si="45"/>
        <v>0</v>
      </c>
      <c r="Y210">
        <f t="shared" ca="1" si="46"/>
        <v>8</v>
      </c>
      <c r="Z210" t="str">
        <f t="shared" si="47"/>
        <v>Kong</v>
      </c>
      <c r="AA210">
        <f ca="1">VLOOKUP(Y210,音调排序索引表!$A$1:$B$14,2,FALSE)</f>
        <v>13</v>
      </c>
    </row>
    <row r="211" spans="1:27" ht="18.75" customHeight="1">
      <c r="A211" s="4"/>
      <c r="B211" s="4"/>
      <c r="C211" s="2"/>
      <c r="D211" s="2"/>
      <c r="E211" s="3"/>
      <c r="F211" s="2"/>
      <c r="G211" s="2"/>
      <c r="H211" s="1" t="str">
        <f>IF(LEFT(竖总表!F211,1)="`",RIGHT(竖总表!F211,LEN(竖总表!F211)-1),竖总表!F211)</f>
        <v>ken3</v>
      </c>
      <c r="I211" s="1" t="str">
        <f t="shared" si="36"/>
        <v>ken3</v>
      </c>
      <c r="J211" s="1" t="str">
        <f t="shared" si="37"/>
        <v>ken</v>
      </c>
      <c r="K211" s="1" t="str">
        <f t="shared" si="38"/>
        <v>k</v>
      </c>
      <c r="L211" s="1" t="str">
        <f t="shared" si="39"/>
        <v>en</v>
      </c>
      <c r="M211" s="1">
        <f t="shared" si="40"/>
        <v>3</v>
      </c>
      <c r="N211" s="1">
        <f t="shared" si="41"/>
        <v>1</v>
      </c>
      <c r="O211" s="1">
        <v>1</v>
      </c>
      <c r="P211">
        <v>1</v>
      </c>
      <c r="Q211">
        <f ca="1">IFERROR(_xlfn.IFNA(MATCH($J211,INDIRECT("J"&amp;(1+P211)):$J$507,0)+P211,""),"")</f>
        <v>211</v>
      </c>
      <c r="R211" t="str">
        <f ca="1">IFERROR(_xlfn.IFNA(MATCH($J211,INDIRECT("J"&amp;(1+Q211)):$J$507,0)+Q211,""),"")</f>
        <v/>
      </c>
      <c r="S211" t="str">
        <f ca="1">IFERROR(_xlfn.IFNA(MATCH($J211,INDIRECT("J"&amp;(1+R211)):$J$507,0)+R211,""),"")</f>
        <v/>
      </c>
      <c r="T211" t="str">
        <f ca="1">IFERROR(_xlfn.IFNA(MATCH($J211,INDIRECT("J"&amp;(1+S211)):$J$507,0)+S211,""),"")</f>
        <v/>
      </c>
      <c r="U211">
        <f t="shared" ca="1" si="42"/>
        <v>3</v>
      </c>
      <c r="V211">
        <f t="shared" ca="1" si="43"/>
        <v>0</v>
      </c>
      <c r="W211">
        <f t="shared" ca="1" si="44"/>
        <v>0</v>
      </c>
      <c r="X211">
        <f t="shared" ca="1" si="45"/>
        <v>0</v>
      </c>
      <c r="Y211">
        <f t="shared" ca="1" si="46"/>
        <v>4</v>
      </c>
      <c r="Z211" t="str">
        <f t="shared" si="47"/>
        <v>Ken</v>
      </c>
      <c r="AA211">
        <f ca="1">VLOOKUP(Y211,音调排序索引表!$A$1:$B$14,2,FALSE)</f>
        <v>3</v>
      </c>
    </row>
    <row r="212" spans="1:27" ht="18.75" customHeight="1">
      <c r="A212" s="4"/>
      <c r="B212" s="4"/>
      <c r="C212" s="2"/>
      <c r="D212" s="2"/>
      <c r="E212" s="3"/>
      <c r="F212" s="2"/>
      <c r="G212" s="2"/>
      <c r="H212" s="1" t="str">
        <f>IF(LEFT(竖总表!F212,1)="`",RIGHT(竖总表!F212,LEN(竖总表!F212)-1),竖总表!F212)</f>
        <v>kou3</v>
      </c>
      <c r="I212" s="1" t="str">
        <f t="shared" si="36"/>
        <v>kou3</v>
      </c>
      <c r="J212" s="1" t="str">
        <f t="shared" si="37"/>
        <v>kou</v>
      </c>
      <c r="K212" s="1" t="str">
        <f t="shared" si="38"/>
        <v>k</v>
      </c>
      <c r="L212" s="1" t="str">
        <f t="shared" si="39"/>
        <v>ou</v>
      </c>
      <c r="M212" s="1">
        <f t="shared" si="40"/>
        <v>3</v>
      </c>
      <c r="N212" s="1">
        <f t="shared" si="41"/>
        <v>1</v>
      </c>
      <c r="O212" s="1">
        <v>1</v>
      </c>
      <c r="P212">
        <v>1</v>
      </c>
      <c r="Q212">
        <f ca="1">IFERROR(_xlfn.IFNA(MATCH($J212,INDIRECT("J"&amp;(1+P212)):$J$507,0)+P212,""),"")</f>
        <v>212</v>
      </c>
      <c r="R212" t="str">
        <f ca="1">IFERROR(_xlfn.IFNA(MATCH($J212,INDIRECT("J"&amp;(1+Q212)):$J$507,0)+Q212,""),"")</f>
        <v/>
      </c>
      <c r="S212" t="str">
        <f ca="1">IFERROR(_xlfn.IFNA(MATCH($J212,INDIRECT("J"&amp;(1+R212)):$J$507,0)+R212,""),"")</f>
        <v/>
      </c>
      <c r="T212" t="str">
        <f ca="1">IFERROR(_xlfn.IFNA(MATCH($J212,INDIRECT("J"&amp;(1+S212)):$J$507,0)+S212,""),"")</f>
        <v/>
      </c>
      <c r="U212">
        <f t="shared" ca="1" si="42"/>
        <v>3</v>
      </c>
      <c r="V212">
        <f t="shared" ca="1" si="43"/>
        <v>0</v>
      </c>
      <c r="W212">
        <f t="shared" ca="1" si="44"/>
        <v>0</v>
      </c>
      <c r="X212">
        <f t="shared" ca="1" si="45"/>
        <v>0</v>
      </c>
      <c r="Y212">
        <f t="shared" ca="1" si="46"/>
        <v>4</v>
      </c>
      <c r="Z212" t="str">
        <f t="shared" si="47"/>
        <v>Kou</v>
      </c>
      <c r="AA212">
        <f ca="1">VLOOKUP(Y212,音调排序索引表!$A$1:$B$14,2,FALSE)</f>
        <v>3</v>
      </c>
    </row>
    <row r="213" spans="1:27" ht="18.75" customHeight="1">
      <c r="A213" s="4"/>
      <c r="B213" s="4"/>
      <c r="C213" s="2"/>
      <c r="D213" s="2"/>
      <c r="E213" s="3"/>
      <c r="F213" s="2"/>
      <c r="G213" s="2"/>
      <c r="H213" s="1" t="str">
        <f>IF(LEFT(竖总表!F213,1)="`",RIGHT(竖总表!F213,LEN(竖总表!F213)-1),竖总表!F213)</f>
        <v>kun1</v>
      </c>
      <c r="I213" s="1" t="str">
        <f t="shared" si="36"/>
        <v>kun1</v>
      </c>
      <c r="J213" s="1" t="str">
        <f t="shared" si="37"/>
        <v>kun</v>
      </c>
      <c r="K213" s="1" t="str">
        <f t="shared" si="38"/>
        <v>k</v>
      </c>
      <c r="L213" s="1" t="str">
        <f t="shared" si="39"/>
        <v>un</v>
      </c>
      <c r="M213" s="1">
        <f t="shared" si="40"/>
        <v>1</v>
      </c>
      <c r="N213" s="1">
        <f t="shared" si="41"/>
        <v>1</v>
      </c>
      <c r="O213" s="1">
        <v>1</v>
      </c>
      <c r="P213">
        <v>1</v>
      </c>
      <c r="Q213">
        <f ca="1">IFERROR(_xlfn.IFNA(MATCH($J213,INDIRECT("J"&amp;(1+P213)):$J$507,0)+P213,""),"")</f>
        <v>213</v>
      </c>
      <c r="R213" t="str">
        <f ca="1">IFERROR(_xlfn.IFNA(MATCH($J213,INDIRECT("J"&amp;(1+Q213)):$J$507,0)+Q213,""),"")</f>
        <v/>
      </c>
      <c r="S213" t="str">
        <f ca="1">IFERROR(_xlfn.IFNA(MATCH($J213,INDIRECT("J"&amp;(1+R213)):$J$507,0)+R213,""),"")</f>
        <v/>
      </c>
      <c r="T213" t="str">
        <f ca="1">IFERROR(_xlfn.IFNA(MATCH($J213,INDIRECT("J"&amp;(1+S213)):$J$507,0)+S213,""),"")</f>
        <v/>
      </c>
      <c r="U213">
        <f t="shared" ca="1" si="42"/>
        <v>1</v>
      </c>
      <c r="V213">
        <f t="shared" ca="1" si="43"/>
        <v>0</v>
      </c>
      <c r="W213">
        <f t="shared" ca="1" si="44"/>
        <v>0</v>
      </c>
      <c r="X213">
        <f t="shared" ca="1" si="45"/>
        <v>0</v>
      </c>
      <c r="Y213">
        <f t="shared" ca="1" si="46"/>
        <v>2</v>
      </c>
      <c r="Z213" t="str">
        <f t="shared" si="47"/>
        <v>Kun</v>
      </c>
      <c r="AA213">
        <f ca="1">VLOOKUP(Y213,音调排序索引表!$A$1:$B$14,2,FALSE)</f>
        <v>1</v>
      </c>
    </row>
    <row r="214" spans="1:27" ht="18.75" customHeight="1">
      <c r="A214" s="4"/>
      <c r="B214" s="4"/>
      <c r="C214" s="2"/>
      <c r="D214" s="2"/>
      <c r="E214" s="3"/>
      <c r="F214" s="2"/>
      <c r="G214" s="2"/>
      <c r="H214" s="1" t="str">
        <f>IF(LEFT(竖总表!F214,1)="`",RIGHT(竖总表!F214,LEN(竖总表!F214)-1),竖总表!F214)</f>
        <v>kuang4</v>
      </c>
      <c r="I214" s="1" t="str">
        <f t="shared" si="36"/>
        <v>kuang4</v>
      </c>
      <c r="J214" s="1" t="str">
        <f t="shared" si="37"/>
        <v>kuang</v>
      </c>
      <c r="K214" s="1" t="str">
        <f t="shared" si="38"/>
        <v>k</v>
      </c>
      <c r="L214" s="1" t="str">
        <f t="shared" si="39"/>
        <v>uang</v>
      </c>
      <c r="M214" s="1">
        <f t="shared" si="40"/>
        <v>4</v>
      </c>
      <c r="N214" s="1">
        <f t="shared" si="41"/>
        <v>1</v>
      </c>
      <c r="O214" s="1">
        <v>1</v>
      </c>
      <c r="P214">
        <v>1</v>
      </c>
      <c r="Q214">
        <f ca="1">IFERROR(_xlfn.IFNA(MATCH($J214,INDIRECT("J"&amp;(1+P214)):$J$507,0)+P214,""),"")</f>
        <v>214</v>
      </c>
      <c r="R214" t="str">
        <f ca="1">IFERROR(_xlfn.IFNA(MATCH($J214,INDIRECT("J"&amp;(1+Q214)):$J$507,0)+Q214,""),"")</f>
        <v/>
      </c>
      <c r="S214" t="str">
        <f ca="1">IFERROR(_xlfn.IFNA(MATCH($J214,INDIRECT("J"&amp;(1+R214)):$J$507,0)+R214,""),"")</f>
        <v/>
      </c>
      <c r="T214" t="str">
        <f ca="1">IFERROR(_xlfn.IFNA(MATCH($J214,INDIRECT("J"&amp;(1+S214)):$J$507,0)+S214,""),"")</f>
        <v/>
      </c>
      <c r="U214">
        <f t="shared" ca="1" si="42"/>
        <v>4</v>
      </c>
      <c r="V214">
        <f t="shared" ca="1" si="43"/>
        <v>0</v>
      </c>
      <c r="W214">
        <f t="shared" ca="1" si="44"/>
        <v>0</v>
      </c>
      <c r="X214">
        <f t="shared" ca="1" si="45"/>
        <v>0</v>
      </c>
      <c r="Y214">
        <f t="shared" ca="1" si="46"/>
        <v>5</v>
      </c>
      <c r="Z214" t="str">
        <f t="shared" si="47"/>
        <v>Kuang</v>
      </c>
      <c r="AA214">
        <f ca="1">VLOOKUP(Y214,音调排序索引表!$A$1:$B$14,2,FALSE)</f>
        <v>4</v>
      </c>
    </row>
    <row r="215" spans="1:27" ht="18.75" customHeight="1">
      <c r="A215" s="4"/>
      <c r="B215" s="4"/>
      <c r="C215" s="2"/>
      <c r="D215" s="2"/>
      <c r="E215" s="3"/>
      <c r="F215" s="2"/>
      <c r="G215" s="2"/>
      <c r="H215" s="1" t="str">
        <f>IF(LEFT(竖总表!F215,1)="`",RIGHT(竖总表!F215,LEN(竖总表!F215)-1),竖总表!F215)</f>
        <v>kao3</v>
      </c>
      <c r="I215" s="1" t="str">
        <f t="shared" si="36"/>
        <v>kao3</v>
      </c>
      <c r="J215" s="1" t="str">
        <f t="shared" si="37"/>
        <v>kao</v>
      </c>
      <c r="K215" s="1" t="str">
        <f t="shared" si="38"/>
        <v>k</v>
      </c>
      <c r="L215" s="1" t="str">
        <f t="shared" si="39"/>
        <v>ao</v>
      </c>
      <c r="M215" s="1">
        <f t="shared" si="40"/>
        <v>3</v>
      </c>
      <c r="N215" s="1">
        <f t="shared" si="41"/>
        <v>2</v>
      </c>
      <c r="O215" s="1">
        <v>1</v>
      </c>
      <c r="P215">
        <v>1</v>
      </c>
      <c r="Q215">
        <f ca="1">IFERROR(_xlfn.IFNA(MATCH($J215,INDIRECT("J"&amp;(1+P215)):$J$507,0)+P215,""),"")</f>
        <v>215</v>
      </c>
      <c r="R215">
        <f ca="1">IFERROR(_xlfn.IFNA(MATCH($J215,INDIRECT("J"&amp;(1+Q215)):$J$507,0)+Q215,""),"")</f>
        <v>221</v>
      </c>
      <c r="S215" t="str">
        <f ca="1">IFERROR(_xlfn.IFNA(MATCH($J215,INDIRECT("J"&amp;(1+R215)):$J$507,0)+R215,""),"")</f>
        <v/>
      </c>
      <c r="T215" t="str">
        <f ca="1">IFERROR(_xlfn.IFNA(MATCH($J215,INDIRECT("J"&amp;(1+S215)):$J$507,0)+S215,""),"")</f>
        <v/>
      </c>
      <c r="U215">
        <f t="shared" ca="1" si="42"/>
        <v>3</v>
      </c>
      <c r="V215">
        <f t="shared" ca="1" si="43"/>
        <v>4</v>
      </c>
      <c r="W215">
        <f t="shared" ca="1" si="44"/>
        <v>0</v>
      </c>
      <c r="X215">
        <f t="shared" ca="1" si="45"/>
        <v>0</v>
      </c>
      <c r="Y215">
        <f t="shared" ca="1" si="46"/>
        <v>20</v>
      </c>
      <c r="Z215" t="str">
        <f t="shared" si="47"/>
        <v>Kao</v>
      </c>
      <c r="AA215">
        <f ca="1">VLOOKUP(Y215,音调排序索引表!$A$1:$B$14,2,FALSE)</f>
        <v>34</v>
      </c>
    </row>
    <row r="216" spans="1:27" ht="18.75" customHeight="1">
      <c r="A216" s="4"/>
      <c r="B216" s="4"/>
      <c r="C216" s="2"/>
      <c r="D216" s="2"/>
      <c r="E216" s="3"/>
      <c r="F216" s="2"/>
      <c r="G216" s="2"/>
      <c r="H216" s="1" t="str">
        <f>IF(LEFT(竖总表!F216,1)="`",RIGHT(竖总表!F216,LEN(竖总表!F216)-1),竖总表!F216)</f>
        <v>ke4</v>
      </c>
      <c r="I216" s="1" t="str">
        <f t="shared" si="36"/>
        <v>ke4</v>
      </c>
      <c r="J216" s="1" t="str">
        <f t="shared" si="37"/>
        <v>ke</v>
      </c>
      <c r="K216" s="1" t="str">
        <f t="shared" si="38"/>
        <v>k</v>
      </c>
      <c r="L216" s="1" t="str">
        <f t="shared" si="39"/>
        <v>e</v>
      </c>
      <c r="M216" s="1">
        <f t="shared" si="40"/>
        <v>4</v>
      </c>
      <c r="N216" s="1">
        <f t="shared" si="41"/>
        <v>2</v>
      </c>
      <c r="O216" s="1">
        <v>1</v>
      </c>
      <c r="P216">
        <v>1</v>
      </c>
      <c r="Q216">
        <f ca="1">IFERROR(_xlfn.IFNA(MATCH($J216,INDIRECT("J"&amp;(1+P216)):$J$507,0)+P216,""),"")</f>
        <v>203</v>
      </c>
      <c r="R216">
        <f ca="1">IFERROR(_xlfn.IFNA(MATCH($J216,INDIRECT("J"&amp;(1+Q216)):$J$507,0)+Q216,""),"")</f>
        <v>216</v>
      </c>
      <c r="S216" t="str">
        <f ca="1">IFERROR(_xlfn.IFNA(MATCH($J216,INDIRECT("J"&amp;(1+R216)):$J$507,0)+R216,""),"")</f>
        <v/>
      </c>
      <c r="T216" t="str">
        <f ca="1">IFERROR(_xlfn.IFNA(MATCH($J216,INDIRECT("J"&amp;(1+S216)):$J$507,0)+S216,""),"")</f>
        <v/>
      </c>
      <c r="U216">
        <f t="shared" ca="1" si="42"/>
        <v>1</v>
      </c>
      <c r="V216">
        <f t="shared" ca="1" si="43"/>
        <v>4</v>
      </c>
      <c r="W216">
        <f t="shared" ca="1" si="44"/>
        <v>0</v>
      </c>
      <c r="X216">
        <f t="shared" ca="1" si="45"/>
        <v>0</v>
      </c>
      <c r="Y216">
        <f t="shared" ca="1" si="46"/>
        <v>10</v>
      </c>
      <c r="Z216" t="str">
        <f t="shared" si="47"/>
        <v>Ke</v>
      </c>
      <c r="AA216">
        <f ca="1">VLOOKUP(Y216,音调排序索引表!$A$1:$B$14,2,FALSE)</f>
        <v>14</v>
      </c>
    </row>
    <row r="217" spans="1:27" ht="18.75" customHeight="1">
      <c r="A217" s="4"/>
      <c r="B217" s="4"/>
      <c r="C217" s="2"/>
      <c r="D217" s="2"/>
      <c r="E217" s="3"/>
      <c r="F217" s="2"/>
      <c r="G217" s="2"/>
      <c r="H217" s="1" t="str">
        <f>IF(LEFT(竖总表!F217,1)="`",RIGHT(竖总表!F217,LEN(竖总表!F217)-1),竖总表!F217)</f>
        <v>kong1</v>
      </c>
      <c r="I217" s="1" t="str">
        <f t="shared" si="36"/>
        <v>kong1</v>
      </c>
      <c r="J217" s="1" t="str">
        <f t="shared" si="37"/>
        <v>kong</v>
      </c>
      <c r="K217" s="1" t="str">
        <f t="shared" si="38"/>
        <v>k</v>
      </c>
      <c r="L217" s="1" t="str">
        <f t="shared" si="39"/>
        <v>ong</v>
      </c>
      <c r="M217" s="1">
        <f t="shared" si="40"/>
        <v>1</v>
      </c>
      <c r="N217" s="1">
        <f t="shared" si="41"/>
        <v>2</v>
      </c>
      <c r="O217" s="1">
        <v>1</v>
      </c>
      <c r="P217">
        <v>1</v>
      </c>
      <c r="Q217">
        <f ca="1">IFERROR(_xlfn.IFNA(MATCH($J217,INDIRECT("J"&amp;(1+P217)):$J$507,0)+P217,""),"")</f>
        <v>210</v>
      </c>
      <c r="R217">
        <f ca="1">IFERROR(_xlfn.IFNA(MATCH($J217,INDIRECT("J"&amp;(1+Q217)):$J$507,0)+Q217,""),"")</f>
        <v>217</v>
      </c>
      <c r="S217" t="str">
        <f ca="1">IFERROR(_xlfn.IFNA(MATCH($J217,INDIRECT("J"&amp;(1+R217)):$J$507,0)+R217,""),"")</f>
        <v/>
      </c>
      <c r="T217" t="str">
        <f ca="1">IFERROR(_xlfn.IFNA(MATCH($J217,INDIRECT("J"&amp;(1+S217)):$J$507,0)+S217,""),"")</f>
        <v/>
      </c>
      <c r="U217">
        <f t="shared" ca="1" si="42"/>
        <v>3</v>
      </c>
      <c r="V217">
        <f t="shared" ca="1" si="43"/>
        <v>1</v>
      </c>
      <c r="W217">
        <f t="shared" ca="1" si="44"/>
        <v>0</v>
      </c>
      <c r="X217">
        <f t="shared" ca="1" si="45"/>
        <v>0</v>
      </c>
      <c r="Y217">
        <f t="shared" ca="1" si="46"/>
        <v>8</v>
      </c>
      <c r="Z217" t="str">
        <f t="shared" si="47"/>
        <v>Kong</v>
      </c>
      <c r="AA217">
        <f ca="1">VLOOKUP(Y217,音调排序索引表!$A$1:$B$14,2,FALSE)</f>
        <v>13</v>
      </c>
    </row>
    <row r="218" spans="1:27" ht="18.75" customHeight="1">
      <c r="A218" s="4"/>
      <c r="B218" s="4"/>
      <c r="C218" s="2"/>
      <c r="D218" s="2"/>
      <c r="E218" s="3"/>
      <c r="F218" s="2"/>
      <c r="G218" s="2"/>
      <c r="H218" s="1" t="str">
        <f>IF(LEFT(竖总表!F218,1)="`",RIGHT(竖总表!F218,LEN(竖总表!F218)-1),竖总表!F218)</f>
        <v>kai1</v>
      </c>
      <c r="I218" s="1" t="str">
        <f t="shared" si="36"/>
        <v>kai1</v>
      </c>
      <c r="J218" s="1" t="str">
        <f t="shared" si="37"/>
        <v>kai</v>
      </c>
      <c r="K218" s="1" t="str">
        <f t="shared" si="38"/>
        <v>k</v>
      </c>
      <c r="L218" s="1" t="str">
        <f t="shared" si="39"/>
        <v>ai</v>
      </c>
      <c r="M218" s="1">
        <f t="shared" si="40"/>
        <v>1</v>
      </c>
      <c r="N218" s="1">
        <f t="shared" si="41"/>
        <v>2</v>
      </c>
      <c r="O218" s="1">
        <v>1</v>
      </c>
      <c r="P218">
        <v>1</v>
      </c>
      <c r="Q218">
        <f ca="1">IFERROR(_xlfn.IFNA(MATCH($J218,INDIRECT("J"&amp;(1+P218)):$J$507,0)+P218,""),"")</f>
        <v>218</v>
      </c>
      <c r="R218">
        <f ca="1">IFERROR(_xlfn.IFNA(MATCH($J218,INDIRECT("J"&amp;(1+Q218)):$J$507,0)+Q218,""),"")</f>
        <v>219</v>
      </c>
      <c r="S218" t="str">
        <f ca="1">IFERROR(_xlfn.IFNA(MATCH($J218,INDIRECT("J"&amp;(1+R218)):$J$507,0)+R218,""),"")</f>
        <v/>
      </c>
      <c r="T218" t="str">
        <f ca="1">IFERROR(_xlfn.IFNA(MATCH($J218,INDIRECT("J"&amp;(1+S218)):$J$507,0)+S218,""),"")</f>
        <v/>
      </c>
      <c r="U218">
        <f t="shared" ca="1" si="42"/>
        <v>1</v>
      </c>
      <c r="V218">
        <f t="shared" ca="1" si="43"/>
        <v>3</v>
      </c>
      <c r="W218">
        <f t="shared" ca="1" si="44"/>
        <v>0</v>
      </c>
      <c r="X218">
        <f t="shared" ca="1" si="45"/>
        <v>0</v>
      </c>
      <c r="Y218">
        <f t="shared" ca="1" si="46"/>
        <v>8</v>
      </c>
      <c r="Z218" t="str">
        <f t="shared" si="47"/>
        <v>Kai</v>
      </c>
      <c r="AA218">
        <f ca="1">VLOOKUP(Y218,音调排序索引表!$A$1:$B$14,2,FALSE)</f>
        <v>13</v>
      </c>
    </row>
    <row r="219" spans="1:27" ht="18.75" customHeight="1">
      <c r="A219" s="4"/>
      <c r="B219" s="4"/>
      <c r="C219" s="2"/>
      <c r="D219" s="2"/>
      <c r="E219" s="3"/>
      <c r="F219" s="2"/>
      <c r="G219" s="2"/>
      <c r="H219" s="1" t="str">
        <f>IF(LEFT(竖总表!F219,1)="`",RIGHT(竖总表!F219,LEN(竖总表!F219)-1),竖总表!F219)</f>
        <v>kai3</v>
      </c>
      <c r="I219" s="1" t="str">
        <f t="shared" si="36"/>
        <v>kai3</v>
      </c>
      <c r="J219" s="1" t="str">
        <f t="shared" si="37"/>
        <v>kai</v>
      </c>
      <c r="K219" s="1" t="str">
        <f t="shared" si="38"/>
        <v>k</v>
      </c>
      <c r="L219" s="1" t="str">
        <f t="shared" si="39"/>
        <v>ai</v>
      </c>
      <c r="M219" s="1">
        <f t="shared" si="40"/>
        <v>3</v>
      </c>
      <c r="N219" s="1">
        <f t="shared" si="41"/>
        <v>2</v>
      </c>
      <c r="O219" s="1">
        <v>1</v>
      </c>
      <c r="P219">
        <v>1</v>
      </c>
      <c r="Q219">
        <f ca="1">IFERROR(_xlfn.IFNA(MATCH($J219,INDIRECT("J"&amp;(1+P219)):$J$507,0)+P219,""),"")</f>
        <v>218</v>
      </c>
      <c r="R219">
        <f ca="1">IFERROR(_xlfn.IFNA(MATCH($J219,INDIRECT("J"&amp;(1+Q219)):$J$507,0)+Q219,""),"")</f>
        <v>219</v>
      </c>
      <c r="S219" t="str">
        <f ca="1">IFERROR(_xlfn.IFNA(MATCH($J219,INDIRECT("J"&amp;(1+R219)):$J$507,0)+R219,""),"")</f>
        <v/>
      </c>
      <c r="T219" t="str">
        <f ca="1">IFERROR(_xlfn.IFNA(MATCH($J219,INDIRECT("J"&amp;(1+S219)):$J$507,0)+S219,""),"")</f>
        <v/>
      </c>
      <c r="U219">
        <f t="shared" ca="1" si="42"/>
        <v>1</v>
      </c>
      <c r="V219">
        <f t="shared" ca="1" si="43"/>
        <v>3</v>
      </c>
      <c r="W219">
        <f t="shared" ca="1" si="44"/>
        <v>0</v>
      </c>
      <c r="X219">
        <f t="shared" ca="1" si="45"/>
        <v>0</v>
      </c>
      <c r="Y219">
        <f t="shared" ca="1" si="46"/>
        <v>8</v>
      </c>
      <c r="Z219" t="str">
        <f t="shared" si="47"/>
        <v>Kai</v>
      </c>
      <c r="AA219">
        <f ca="1">VLOOKUP(Y219,音调排序索引表!$A$1:$B$14,2,FALSE)</f>
        <v>13</v>
      </c>
    </row>
    <row r="220" spans="1:27" ht="18.75" customHeight="1">
      <c r="A220" s="4"/>
      <c r="B220" s="4"/>
      <c r="C220" s="2"/>
      <c r="D220" s="2"/>
      <c r="E220" s="3"/>
      <c r="F220" s="2"/>
      <c r="G220" s="2"/>
      <c r="H220" s="1" t="str">
        <f>IF(LEFT(竖总表!F220,1)="`",RIGHT(竖总表!F220,LEN(竖总表!F220)-1),竖总表!F220)</f>
        <v>kuo4</v>
      </c>
      <c r="I220" s="1" t="str">
        <f t="shared" si="36"/>
        <v>kuo4</v>
      </c>
      <c r="J220" s="1" t="str">
        <f t="shared" si="37"/>
        <v>kuo</v>
      </c>
      <c r="K220" s="1" t="str">
        <f t="shared" si="38"/>
        <v>k</v>
      </c>
      <c r="L220" s="1" t="str">
        <f t="shared" si="39"/>
        <v>uo</v>
      </c>
      <c r="M220" s="1">
        <f t="shared" si="40"/>
        <v>4</v>
      </c>
      <c r="N220" s="1">
        <f t="shared" si="41"/>
        <v>1</v>
      </c>
      <c r="O220" s="1">
        <v>1</v>
      </c>
      <c r="P220">
        <v>1</v>
      </c>
      <c r="Q220">
        <f ca="1">IFERROR(_xlfn.IFNA(MATCH($J220,INDIRECT("J"&amp;(1+P220)):$J$507,0)+P220,""),"")</f>
        <v>220</v>
      </c>
      <c r="R220" t="str">
        <f ca="1">IFERROR(_xlfn.IFNA(MATCH($J220,INDIRECT("J"&amp;(1+Q220)):$J$507,0)+Q220,""),"")</f>
        <v/>
      </c>
      <c r="S220" t="str">
        <f ca="1">IFERROR(_xlfn.IFNA(MATCH($J220,INDIRECT("J"&amp;(1+R220)):$J$507,0)+R220,""),"")</f>
        <v/>
      </c>
      <c r="T220" t="str">
        <f ca="1">IFERROR(_xlfn.IFNA(MATCH($J220,INDIRECT("J"&amp;(1+S220)):$J$507,0)+S220,""),"")</f>
        <v/>
      </c>
      <c r="U220">
        <f t="shared" ca="1" si="42"/>
        <v>4</v>
      </c>
      <c r="V220">
        <f t="shared" ca="1" si="43"/>
        <v>0</v>
      </c>
      <c r="W220">
        <f t="shared" ca="1" si="44"/>
        <v>0</v>
      </c>
      <c r="X220">
        <f t="shared" ca="1" si="45"/>
        <v>0</v>
      </c>
      <c r="Y220">
        <f t="shared" ca="1" si="46"/>
        <v>5</v>
      </c>
      <c r="Z220" t="str">
        <f t="shared" si="47"/>
        <v>Kuo</v>
      </c>
      <c r="AA220">
        <f ca="1">VLOOKUP(Y220,音调排序索引表!$A$1:$B$14,2,FALSE)</f>
        <v>4</v>
      </c>
    </row>
    <row r="221" spans="1:27" ht="18.75" customHeight="1">
      <c r="A221" s="4"/>
      <c r="B221" s="4"/>
      <c r="C221" s="2"/>
      <c r="D221" s="2"/>
      <c r="E221" s="3"/>
      <c r="F221" s="2"/>
      <c r="G221" s="2"/>
      <c r="H221" s="1" t="str">
        <f>IF(LEFT(竖总表!F221,1)="`",RIGHT(竖总表!F221,LEN(竖总表!F221)-1),竖总表!F221)</f>
        <v>kao4</v>
      </c>
      <c r="I221" s="1" t="str">
        <f t="shared" si="36"/>
        <v>kao4</v>
      </c>
      <c r="J221" s="1" t="str">
        <f t="shared" si="37"/>
        <v>kao</v>
      </c>
      <c r="K221" s="1" t="str">
        <f t="shared" si="38"/>
        <v>k</v>
      </c>
      <c r="L221" s="1" t="str">
        <f t="shared" si="39"/>
        <v>ao</v>
      </c>
      <c r="M221" s="1">
        <f t="shared" si="40"/>
        <v>4</v>
      </c>
      <c r="N221" s="1">
        <f t="shared" si="41"/>
        <v>2</v>
      </c>
      <c r="O221" s="1">
        <v>1</v>
      </c>
      <c r="P221">
        <v>1</v>
      </c>
      <c r="Q221">
        <f ca="1">IFERROR(_xlfn.IFNA(MATCH($J221,INDIRECT("J"&amp;(1+P221)):$J$507,0)+P221,""),"")</f>
        <v>215</v>
      </c>
      <c r="R221">
        <f ca="1">IFERROR(_xlfn.IFNA(MATCH($J221,INDIRECT("J"&amp;(1+Q221)):$J$507,0)+Q221,""),"")</f>
        <v>221</v>
      </c>
      <c r="S221" t="str">
        <f ca="1">IFERROR(_xlfn.IFNA(MATCH($J221,INDIRECT("J"&amp;(1+R221)):$J$507,0)+R221,""),"")</f>
        <v/>
      </c>
      <c r="T221" t="str">
        <f ca="1">IFERROR(_xlfn.IFNA(MATCH($J221,INDIRECT("J"&amp;(1+S221)):$J$507,0)+S221,""),"")</f>
        <v/>
      </c>
      <c r="U221">
        <f t="shared" ca="1" si="42"/>
        <v>3</v>
      </c>
      <c r="V221">
        <f t="shared" ca="1" si="43"/>
        <v>4</v>
      </c>
      <c r="W221">
        <f t="shared" ca="1" si="44"/>
        <v>0</v>
      </c>
      <c r="X221">
        <f t="shared" ca="1" si="45"/>
        <v>0</v>
      </c>
      <c r="Y221">
        <f t="shared" ca="1" si="46"/>
        <v>20</v>
      </c>
      <c r="Z221" t="str">
        <f t="shared" si="47"/>
        <v>Kao</v>
      </c>
      <c r="AA221">
        <f ca="1">VLOOKUP(Y221,音调排序索引表!$A$1:$B$14,2,FALSE)</f>
        <v>34</v>
      </c>
    </row>
    <row r="222" spans="1:27" ht="18.75" customHeight="1">
      <c r="A222" s="4"/>
      <c r="B222" s="4"/>
      <c r="C222" s="2"/>
      <c r="D222" s="2"/>
      <c r="E222" s="3"/>
      <c r="F222" s="2"/>
      <c r="G222" s="2"/>
      <c r="H222" s="1" t="str">
        <f>IF(LEFT(竖总表!F222,1)="`",RIGHT(竖总表!F222,LEN(竖总表!F222)-1),竖总表!F222)</f>
        <v>la4</v>
      </c>
      <c r="I222" s="1" t="str">
        <f t="shared" si="36"/>
        <v>la4</v>
      </c>
      <c r="J222" s="1" t="str">
        <f t="shared" si="37"/>
        <v>la</v>
      </c>
      <c r="K222" s="1" t="str">
        <f t="shared" si="38"/>
        <v>l</v>
      </c>
      <c r="L222" s="1" t="str">
        <f t="shared" si="39"/>
        <v>a</v>
      </c>
      <c r="M222" s="1">
        <f t="shared" si="40"/>
        <v>4</v>
      </c>
      <c r="N222" s="1">
        <f t="shared" si="41"/>
        <v>2</v>
      </c>
      <c r="O222" s="1">
        <v>1</v>
      </c>
      <c r="P222">
        <v>1</v>
      </c>
      <c r="Q222">
        <f ca="1">IFERROR(_xlfn.IFNA(MATCH($J222,INDIRECT("J"&amp;(1+P222)):$J$507,0)+P222,""),"")</f>
        <v>11</v>
      </c>
      <c r="R222">
        <f ca="1">IFERROR(_xlfn.IFNA(MATCH($J222,INDIRECT("J"&amp;(1+Q222)):$J$507,0)+Q222,""),"")</f>
        <v>222</v>
      </c>
      <c r="S222" t="str">
        <f ca="1">IFERROR(_xlfn.IFNA(MATCH($J222,INDIRECT("J"&amp;(1+R222)):$J$507,0)+R222,""),"")</f>
        <v/>
      </c>
      <c r="T222" t="str">
        <f ca="1">IFERROR(_xlfn.IFNA(MATCH($J222,INDIRECT("J"&amp;(1+S222)):$J$507,0)+S222,""),"")</f>
        <v/>
      </c>
      <c r="U222">
        <f t="shared" ca="1" si="42"/>
        <v>1</v>
      </c>
      <c r="V222">
        <f t="shared" ca="1" si="43"/>
        <v>4</v>
      </c>
      <c r="W222">
        <f t="shared" ca="1" si="44"/>
        <v>0</v>
      </c>
      <c r="X222">
        <f t="shared" ca="1" si="45"/>
        <v>0</v>
      </c>
      <c r="Y222">
        <f t="shared" ca="1" si="46"/>
        <v>10</v>
      </c>
      <c r="Z222" t="str">
        <f t="shared" si="47"/>
        <v>La</v>
      </c>
      <c r="AA222">
        <f ca="1">VLOOKUP(Y222,音调排序索引表!$A$1:$B$14,2,FALSE)</f>
        <v>14</v>
      </c>
    </row>
    <row r="223" spans="1:27" ht="18.75" customHeight="1">
      <c r="A223" s="4"/>
      <c r="B223" s="4"/>
      <c r="C223" s="2"/>
      <c r="D223" s="2"/>
      <c r="E223" s="3"/>
      <c r="F223" s="2"/>
      <c r="G223" s="2"/>
      <c r="H223" s="1" t="str">
        <f>IF(LEFT(竖总表!F223,1)="`",RIGHT(竖总表!F223,LEN(竖总表!F223)-1),竖总表!F223)</f>
        <v>lv4</v>
      </c>
      <c r="I223" s="1" t="str">
        <f t="shared" si="36"/>
        <v>lv4</v>
      </c>
      <c r="J223" s="1" t="str">
        <f t="shared" si="37"/>
        <v>lv</v>
      </c>
      <c r="K223" s="1" t="str">
        <f t="shared" si="38"/>
        <v>l</v>
      </c>
      <c r="L223" s="1" t="str">
        <f t="shared" si="39"/>
        <v>v</v>
      </c>
      <c r="M223" s="1">
        <f t="shared" si="40"/>
        <v>4</v>
      </c>
      <c r="N223" s="1">
        <f t="shared" si="41"/>
        <v>2</v>
      </c>
      <c r="O223" s="1">
        <v>1</v>
      </c>
      <c r="P223">
        <v>1</v>
      </c>
      <c r="Q223">
        <f ca="1">IFERROR(_xlfn.IFNA(MATCH($J223,INDIRECT("J"&amp;(1+P223)):$J$507,0)+P223,""),"")</f>
        <v>223</v>
      </c>
      <c r="R223">
        <f ca="1">IFERROR(_xlfn.IFNA(MATCH($J223,INDIRECT("J"&amp;(1+Q223)):$J$507,0)+Q223,""),"")</f>
        <v>237</v>
      </c>
      <c r="S223" t="str">
        <f ca="1">IFERROR(_xlfn.IFNA(MATCH($J223,INDIRECT("J"&amp;(1+R223)):$J$507,0)+R223,""),"")</f>
        <v/>
      </c>
      <c r="T223" t="str">
        <f ca="1">IFERROR(_xlfn.IFNA(MATCH($J223,INDIRECT("J"&amp;(1+S223)):$J$507,0)+S223,""),"")</f>
        <v/>
      </c>
      <c r="U223">
        <f t="shared" ca="1" si="42"/>
        <v>4</v>
      </c>
      <c r="V223">
        <f t="shared" ca="1" si="43"/>
        <v>2</v>
      </c>
      <c r="W223">
        <f t="shared" ca="1" si="44"/>
        <v>0</v>
      </c>
      <c r="X223">
        <f t="shared" ca="1" si="45"/>
        <v>0</v>
      </c>
      <c r="Y223">
        <f t="shared" ca="1" si="46"/>
        <v>15</v>
      </c>
      <c r="Z223" t="str">
        <f t="shared" si="47"/>
        <v>Lv</v>
      </c>
      <c r="AA223">
        <f ca="1">VLOOKUP(Y223,音调排序索引表!$A$1:$B$14,2,FALSE)</f>
        <v>24</v>
      </c>
    </row>
    <row r="224" spans="1:27" ht="18.75" customHeight="1">
      <c r="A224" s="4"/>
      <c r="B224" s="4"/>
      <c r="C224" s="2"/>
      <c r="D224" s="2"/>
      <c r="E224" s="3"/>
      <c r="F224" s="2"/>
      <c r="G224" s="2"/>
      <c r="H224" s="1" t="str">
        <f>IF(LEFT(竖总表!F224,1)="`",RIGHT(竖总表!F224,LEN(竖总表!F224)-1),竖总表!F224)</f>
        <v>liang2</v>
      </c>
      <c r="I224" s="1" t="str">
        <f t="shared" si="36"/>
        <v>liang2</v>
      </c>
      <c r="J224" s="1" t="str">
        <f t="shared" si="37"/>
        <v>liang</v>
      </c>
      <c r="K224" s="1" t="str">
        <f t="shared" si="38"/>
        <v>l</v>
      </c>
      <c r="L224" s="1" t="str">
        <f t="shared" si="39"/>
        <v>iang</v>
      </c>
      <c r="M224" s="1">
        <f t="shared" si="40"/>
        <v>2</v>
      </c>
      <c r="N224" s="1">
        <f t="shared" si="41"/>
        <v>1</v>
      </c>
      <c r="O224" s="1">
        <v>1</v>
      </c>
      <c r="P224">
        <v>1</v>
      </c>
      <c r="Q224">
        <f ca="1">IFERROR(_xlfn.IFNA(MATCH($J224,INDIRECT("J"&amp;(1+P224)):$J$507,0)+P224,""),"")</f>
        <v>224</v>
      </c>
      <c r="R224" t="str">
        <f ca="1">IFERROR(_xlfn.IFNA(MATCH($J224,INDIRECT("J"&amp;(1+Q224)):$J$507,0)+Q224,""),"")</f>
        <v/>
      </c>
      <c r="S224" t="str">
        <f ca="1">IFERROR(_xlfn.IFNA(MATCH($J224,INDIRECT("J"&amp;(1+R224)):$J$507,0)+R224,""),"")</f>
        <v/>
      </c>
      <c r="T224" t="str">
        <f ca="1">IFERROR(_xlfn.IFNA(MATCH($J224,INDIRECT("J"&amp;(1+S224)):$J$507,0)+S224,""),"")</f>
        <v/>
      </c>
      <c r="U224">
        <f t="shared" ca="1" si="42"/>
        <v>2</v>
      </c>
      <c r="V224">
        <f t="shared" ca="1" si="43"/>
        <v>0</v>
      </c>
      <c r="W224">
        <f t="shared" ca="1" si="44"/>
        <v>0</v>
      </c>
      <c r="X224">
        <f t="shared" ca="1" si="45"/>
        <v>0</v>
      </c>
      <c r="Y224">
        <f t="shared" ca="1" si="46"/>
        <v>3</v>
      </c>
      <c r="Z224" t="str">
        <f t="shared" si="47"/>
        <v>Liang</v>
      </c>
      <c r="AA224">
        <f ca="1">VLOOKUP(Y224,音调排序索引表!$A$1:$B$14,2,FALSE)</f>
        <v>2</v>
      </c>
    </row>
    <row r="225" spans="1:27" ht="18.75" customHeight="1">
      <c r="A225" s="4"/>
      <c r="B225" s="4"/>
      <c r="C225" s="2"/>
      <c r="D225" s="2"/>
      <c r="E225" s="3"/>
      <c r="F225" s="2"/>
      <c r="G225" s="2"/>
      <c r="H225" s="1" t="str">
        <f>IF(LEFT(竖总表!F225,1)="`",RIGHT(竖总表!F225,LEN(竖总表!F225)-1),竖总表!F225)</f>
        <v>lou4</v>
      </c>
      <c r="I225" s="1" t="str">
        <f t="shared" si="36"/>
        <v>lou4</v>
      </c>
      <c r="J225" s="1" t="str">
        <f t="shared" si="37"/>
        <v>lou</v>
      </c>
      <c r="K225" s="1" t="str">
        <f t="shared" si="38"/>
        <v>l</v>
      </c>
      <c r="L225" s="1" t="str">
        <f t="shared" si="39"/>
        <v>ou</v>
      </c>
      <c r="M225" s="1">
        <f t="shared" si="40"/>
        <v>4</v>
      </c>
      <c r="N225" s="1">
        <f t="shared" si="41"/>
        <v>1</v>
      </c>
      <c r="O225" s="1">
        <v>1</v>
      </c>
      <c r="P225">
        <v>1</v>
      </c>
      <c r="Q225">
        <f ca="1">IFERROR(_xlfn.IFNA(MATCH($J225,INDIRECT("J"&amp;(1+P225)):$J$507,0)+P225,""),"")</f>
        <v>225</v>
      </c>
      <c r="R225" t="str">
        <f ca="1">IFERROR(_xlfn.IFNA(MATCH($J225,INDIRECT("J"&amp;(1+Q225)):$J$507,0)+Q225,""),"")</f>
        <v/>
      </c>
      <c r="S225" t="str">
        <f ca="1">IFERROR(_xlfn.IFNA(MATCH($J225,INDIRECT("J"&amp;(1+R225)):$J$507,0)+R225,""),"")</f>
        <v/>
      </c>
      <c r="T225" t="str">
        <f ca="1">IFERROR(_xlfn.IFNA(MATCH($J225,INDIRECT("J"&amp;(1+S225)):$J$507,0)+S225,""),"")</f>
        <v/>
      </c>
      <c r="U225">
        <f t="shared" ca="1" si="42"/>
        <v>4</v>
      </c>
      <c r="V225">
        <f t="shared" ca="1" si="43"/>
        <v>0</v>
      </c>
      <c r="W225">
        <f t="shared" ca="1" si="44"/>
        <v>0</v>
      </c>
      <c r="X225">
        <f t="shared" ca="1" si="45"/>
        <v>0</v>
      </c>
      <c r="Y225">
        <f t="shared" ca="1" si="46"/>
        <v>5</v>
      </c>
      <c r="Z225" t="str">
        <f t="shared" si="47"/>
        <v>Lou</v>
      </c>
      <c r="AA225">
        <f ca="1">VLOOKUP(Y225,音调排序索引表!$A$1:$B$14,2,FALSE)</f>
        <v>4</v>
      </c>
    </row>
    <row r="226" spans="1:27" ht="18.75" customHeight="1">
      <c r="A226" s="4"/>
      <c r="B226" s="4"/>
      <c r="C226" s="2"/>
      <c r="D226" s="2"/>
      <c r="E226" s="3"/>
      <c r="F226" s="2"/>
      <c r="G226" s="2"/>
      <c r="H226" s="1" t="str">
        <f>IF(LEFT(竖总表!F226,1)="`",RIGHT(竖总表!F226,LEN(竖总表!F226)-1),竖总表!F226)</f>
        <v>ling2</v>
      </c>
      <c r="I226" s="1" t="str">
        <f t="shared" si="36"/>
        <v>ling2</v>
      </c>
      <c r="J226" s="1" t="str">
        <f t="shared" si="37"/>
        <v>ling</v>
      </c>
      <c r="K226" s="1" t="str">
        <f t="shared" si="38"/>
        <v>l</v>
      </c>
      <c r="L226" s="1" t="str">
        <f t="shared" si="39"/>
        <v>ing</v>
      </c>
      <c r="M226" s="1">
        <f t="shared" si="40"/>
        <v>2</v>
      </c>
      <c r="N226" s="1">
        <f t="shared" si="41"/>
        <v>1</v>
      </c>
      <c r="O226" s="1">
        <v>1</v>
      </c>
      <c r="P226">
        <v>1</v>
      </c>
      <c r="Q226">
        <f ca="1">IFERROR(_xlfn.IFNA(MATCH($J226,INDIRECT("J"&amp;(1+P226)):$J$507,0)+P226,""),"")</f>
        <v>226</v>
      </c>
      <c r="R226" t="str">
        <f ca="1">IFERROR(_xlfn.IFNA(MATCH($J226,INDIRECT("J"&amp;(1+Q226)):$J$507,0)+Q226,""),"")</f>
        <v/>
      </c>
      <c r="S226" t="str">
        <f ca="1">IFERROR(_xlfn.IFNA(MATCH($J226,INDIRECT("J"&amp;(1+R226)):$J$507,0)+R226,""),"")</f>
        <v/>
      </c>
      <c r="T226" t="str">
        <f ca="1">IFERROR(_xlfn.IFNA(MATCH($J226,INDIRECT("J"&amp;(1+S226)):$J$507,0)+S226,""),"")</f>
        <v/>
      </c>
      <c r="U226">
        <f t="shared" ca="1" si="42"/>
        <v>2</v>
      </c>
      <c r="V226">
        <f t="shared" ca="1" si="43"/>
        <v>0</v>
      </c>
      <c r="W226">
        <f t="shared" ca="1" si="44"/>
        <v>0</v>
      </c>
      <c r="X226">
        <f t="shared" ca="1" si="45"/>
        <v>0</v>
      </c>
      <c r="Y226">
        <f t="shared" ca="1" si="46"/>
        <v>3</v>
      </c>
      <c r="Z226" t="str">
        <f t="shared" si="47"/>
        <v>Ling</v>
      </c>
      <c r="AA226">
        <f ca="1">VLOOKUP(Y226,音调排序索引表!$A$1:$B$14,2,FALSE)</f>
        <v>2</v>
      </c>
    </row>
    <row r="227" spans="1:27" ht="18.75" customHeight="1">
      <c r="A227" s="4"/>
      <c r="B227" s="4"/>
      <c r="C227" s="2"/>
      <c r="D227" s="2"/>
      <c r="E227" s="3"/>
      <c r="F227" s="2"/>
      <c r="G227" s="2"/>
      <c r="H227" s="1" t="str">
        <f>IF(LEFT(竖总表!F227,1)="`",RIGHT(竖总表!F227,LEN(竖总表!F227)-1),竖总表!F227)</f>
        <v>liao4</v>
      </c>
      <c r="I227" s="1" t="str">
        <f t="shared" si="36"/>
        <v>liao4</v>
      </c>
      <c r="J227" s="1" t="str">
        <f t="shared" si="37"/>
        <v>liao</v>
      </c>
      <c r="K227" s="1" t="str">
        <f t="shared" si="38"/>
        <v>l</v>
      </c>
      <c r="L227" s="1" t="str">
        <f t="shared" si="39"/>
        <v>iao</v>
      </c>
      <c r="M227" s="1">
        <f t="shared" si="40"/>
        <v>4</v>
      </c>
      <c r="N227" s="1">
        <f t="shared" si="41"/>
        <v>1</v>
      </c>
      <c r="O227" s="1">
        <v>1</v>
      </c>
      <c r="P227">
        <v>1</v>
      </c>
      <c r="Q227">
        <f ca="1">IFERROR(_xlfn.IFNA(MATCH($J227,INDIRECT("J"&amp;(1+P227)):$J$507,0)+P227,""),"")</f>
        <v>227</v>
      </c>
      <c r="R227" t="str">
        <f ca="1">IFERROR(_xlfn.IFNA(MATCH($J227,INDIRECT("J"&amp;(1+Q227)):$J$507,0)+Q227,""),"")</f>
        <v/>
      </c>
      <c r="S227" t="str">
        <f ca="1">IFERROR(_xlfn.IFNA(MATCH($J227,INDIRECT("J"&amp;(1+R227)):$J$507,0)+R227,""),"")</f>
        <v/>
      </c>
      <c r="T227" t="str">
        <f ca="1">IFERROR(_xlfn.IFNA(MATCH($J227,INDIRECT("J"&amp;(1+S227)):$J$507,0)+S227,""),"")</f>
        <v/>
      </c>
      <c r="U227">
        <f t="shared" ca="1" si="42"/>
        <v>4</v>
      </c>
      <c r="V227">
        <f t="shared" ca="1" si="43"/>
        <v>0</v>
      </c>
      <c r="W227">
        <f t="shared" ca="1" si="44"/>
        <v>0</v>
      </c>
      <c r="X227">
        <f t="shared" ca="1" si="45"/>
        <v>0</v>
      </c>
      <c r="Y227">
        <f t="shared" ca="1" si="46"/>
        <v>5</v>
      </c>
      <c r="Z227" t="str">
        <f t="shared" si="47"/>
        <v>Liao</v>
      </c>
      <c r="AA227">
        <f ca="1">VLOOKUP(Y227,音调排序索引表!$A$1:$B$14,2,FALSE)</f>
        <v>4</v>
      </c>
    </row>
    <row r="228" spans="1:27" ht="18.75" customHeight="1">
      <c r="A228" s="4"/>
      <c r="B228" s="4"/>
      <c r="C228" s="2"/>
      <c r="D228" s="2"/>
      <c r="E228" s="3"/>
      <c r="F228" s="2"/>
      <c r="G228" s="2"/>
      <c r="H228" s="1" t="str">
        <f>IF(LEFT(竖总表!F228,1)="`",RIGHT(竖总表!F228,LEN(竖总表!F228)-1),竖总表!F228)</f>
        <v>le4</v>
      </c>
      <c r="I228" s="1" t="str">
        <f t="shared" si="36"/>
        <v>le4</v>
      </c>
      <c r="J228" s="1" t="str">
        <f t="shared" si="37"/>
        <v>le</v>
      </c>
      <c r="K228" s="1" t="str">
        <f t="shared" si="38"/>
        <v>l</v>
      </c>
      <c r="L228" s="1" t="str">
        <f t="shared" si="39"/>
        <v>e</v>
      </c>
      <c r="M228" s="1">
        <f t="shared" si="40"/>
        <v>4</v>
      </c>
      <c r="N228" s="1">
        <f t="shared" si="41"/>
        <v>1</v>
      </c>
      <c r="O228" s="1">
        <v>1</v>
      </c>
      <c r="P228">
        <v>1</v>
      </c>
      <c r="Q228">
        <f ca="1">IFERROR(_xlfn.IFNA(MATCH($J228,INDIRECT("J"&amp;(1+P228)):$J$507,0)+P228,""),"")</f>
        <v>228</v>
      </c>
      <c r="R228" t="str">
        <f ca="1">IFERROR(_xlfn.IFNA(MATCH($J228,INDIRECT("J"&amp;(1+Q228)):$J$507,0)+Q228,""),"")</f>
        <v/>
      </c>
      <c r="S228" t="str">
        <f ca="1">IFERROR(_xlfn.IFNA(MATCH($J228,INDIRECT("J"&amp;(1+R228)):$J$507,0)+R228,""),"")</f>
        <v/>
      </c>
      <c r="T228" t="str">
        <f ca="1">IFERROR(_xlfn.IFNA(MATCH($J228,INDIRECT("J"&amp;(1+S228)):$J$507,0)+S228,""),"")</f>
        <v/>
      </c>
      <c r="U228">
        <f t="shared" ca="1" si="42"/>
        <v>4</v>
      </c>
      <c r="V228">
        <f t="shared" ca="1" si="43"/>
        <v>0</v>
      </c>
      <c r="W228">
        <f t="shared" ca="1" si="44"/>
        <v>0</v>
      </c>
      <c r="X228">
        <f t="shared" ca="1" si="45"/>
        <v>0</v>
      </c>
      <c r="Y228">
        <f t="shared" ca="1" si="46"/>
        <v>5</v>
      </c>
      <c r="Z228" t="str">
        <f t="shared" si="47"/>
        <v>Le</v>
      </c>
      <c r="AA228">
        <f ca="1">VLOOKUP(Y228,音调排序索引表!$A$1:$B$14,2,FALSE)</f>
        <v>4</v>
      </c>
    </row>
    <row r="229" spans="1:27" ht="18.75" customHeight="1">
      <c r="A229" s="4"/>
      <c r="B229" s="4"/>
      <c r="C229" s="2"/>
      <c r="D229" s="2"/>
      <c r="E229" s="3"/>
      <c r="F229" s="2"/>
      <c r="G229" s="2"/>
      <c r="H229" s="1" t="str">
        <f>IF(LEFT(竖总表!F229,1)="`",RIGHT(竖总表!F229,LEN(竖总表!F229)-1),竖总表!F229)</f>
        <v>lao2</v>
      </c>
      <c r="I229" s="1" t="str">
        <f t="shared" si="36"/>
        <v>lao2</v>
      </c>
      <c r="J229" s="1" t="str">
        <f t="shared" si="37"/>
        <v>lao</v>
      </c>
      <c r="K229" s="1" t="str">
        <f t="shared" si="38"/>
        <v>l</v>
      </c>
      <c r="L229" s="1" t="str">
        <f t="shared" si="39"/>
        <v>ao</v>
      </c>
      <c r="M229" s="1">
        <f t="shared" si="40"/>
        <v>2</v>
      </c>
      <c r="N229" s="1">
        <f t="shared" si="41"/>
        <v>2</v>
      </c>
      <c r="O229" s="1">
        <v>1</v>
      </c>
      <c r="P229">
        <v>1</v>
      </c>
      <c r="Q229">
        <f ca="1">IFERROR(_xlfn.IFNA(MATCH($J229,INDIRECT("J"&amp;(1+P229)):$J$507,0)+P229,""),"")</f>
        <v>229</v>
      </c>
      <c r="R229">
        <f ca="1">IFERROR(_xlfn.IFNA(MATCH($J229,INDIRECT("J"&amp;(1+Q229)):$J$507,0)+Q229,""),"")</f>
        <v>239</v>
      </c>
      <c r="S229" t="str">
        <f ca="1">IFERROR(_xlfn.IFNA(MATCH($J229,INDIRECT("J"&amp;(1+R229)):$J$507,0)+R229,""),"")</f>
        <v/>
      </c>
      <c r="T229" t="str">
        <f ca="1">IFERROR(_xlfn.IFNA(MATCH($J229,INDIRECT("J"&amp;(1+S229)):$J$507,0)+S229,""),"")</f>
        <v/>
      </c>
      <c r="U229">
        <f t="shared" ca="1" si="42"/>
        <v>2</v>
      </c>
      <c r="V229">
        <f t="shared" ca="1" si="43"/>
        <v>4</v>
      </c>
      <c r="W229">
        <f t="shared" ca="1" si="44"/>
        <v>0</v>
      </c>
      <c r="X229">
        <f t="shared" ca="1" si="45"/>
        <v>0</v>
      </c>
      <c r="Y229">
        <f t="shared" ca="1" si="46"/>
        <v>15</v>
      </c>
      <c r="Z229" t="str">
        <f t="shared" si="47"/>
        <v>Lao</v>
      </c>
      <c r="AA229">
        <f ca="1">VLOOKUP(Y229,音调排序索引表!$A$1:$B$14,2,FALSE)</f>
        <v>24</v>
      </c>
    </row>
    <row r="230" spans="1:27" ht="18.75" customHeight="1">
      <c r="A230" s="4"/>
      <c r="B230" s="4"/>
      <c r="C230" s="2"/>
      <c r="D230" s="2"/>
      <c r="E230" s="3"/>
      <c r="F230" s="2"/>
      <c r="G230" s="2"/>
      <c r="H230" s="1" t="str">
        <f>IF(LEFT(竖总表!F230,1)="`",RIGHT(竖总表!F230,LEN(竖总表!F230)-1),竖总表!F230)</f>
        <v>leng2</v>
      </c>
      <c r="I230" s="1" t="str">
        <f t="shared" si="36"/>
        <v>leng2</v>
      </c>
      <c r="J230" s="1" t="str">
        <f t="shared" si="37"/>
        <v>leng</v>
      </c>
      <c r="K230" s="1" t="str">
        <f t="shared" si="38"/>
        <v>l</v>
      </c>
      <c r="L230" s="1" t="str">
        <f t="shared" si="39"/>
        <v>eng</v>
      </c>
      <c r="M230" s="1">
        <f t="shared" si="40"/>
        <v>2</v>
      </c>
      <c r="N230" s="1">
        <f t="shared" si="41"/>
        <v>1</v>
      </c>
      <c r="O230" s="1">
        <v>1</v>
      </c>
      <c r="P230">
        <v>1</v>
      </c>
      <c r="Q230">
        <f ca="1">IFERROR(_xlfn.IFNA(MATCH($J230,INDIRECT("J"&amp;(1+P230)):$J$507,0)+P230,""),"")</f>
        <v>230</v>
      </c>
      <c r="R230" t="str">
        <f ca="1">IFERROR(_xlfn.IFNA(MATCH($J230,INDIRECT("J"&amp;(1+Q230)):$J$507,0)+Q230,""),"")</f>
        <v/>
      </c>
      <c r="S230" t="str">
        <f ca="1">IFERROR(_xlfn.IFNA(MATCH($J230,INDIRECT("J"&amp;(1+R230)):$J$507,0)+R230,""),"")</f>
        <v/>
      </c>
      <c r="T230" t="str">
        <f ca="1">IFERROR(_xlfn.IFNA(MATCH($J230,INDIRECT("J"&amp;(1+S230)):$J$507,0)+S230,""),"")</f>
        <v/>
      </c>
      <c r="U230">
        <f t="shared" ca="1" si="42"/>
        <v>2</v>
      </c>
      <c r="V230">
        <f t="shared" ca="1" si="43"/>
        <v>0</v>
      </c>
      <c r="W230">
        <f t="shared" ca="1" si="44"/>
        <v>0</v>
      </c>
      <c r="X230">
        <f t="shared" ca="1" si="45"/>
        <v>0</v>
      </c>
      <c r="Y230">
        <f t="shared" ca="1" si="46"/>
        <v>3</v>
      </c>
      <c r="Z230" t="str">
        <f t="shared" si="47"/>
        <v>Leng</v>
      </c>
      <c r="AA230">
        <f ca="1">VLOOKUP(Y230,音调排序索引表!$A$1:$B$14,2,FALSE)</f>
        <v>2</v>
      </c>
    </row>
    <row r="231" spans="1:27" ht="18.75" customHeight="1">
      <c r="A231" s="4"/>
      <c r="B231" s="4"/>
      <c r="C231" s="2"/>
      <c r="D231" s="2"/>
      <c r="E231" s="3"/>
      <c r="F231" s="2"/>
      <c r="G231" s="2"/>
      <c r="H231" s="1" t="str">
        <f>IF(LEFT(竖总表!F231,1)="`",RIGHT(竖总表!F231,LEN(竖总表!F231)-1),竖总表!F231)</f>
        <v>lin2</v>
      </c>
      <c r="I231" s="1" t="str">
        <f t="shared" si="36"/>
        <v>lin2</v>
      </c>
      <c r="J231" s="1" t="str">
        <f t="shared" si="37"/>
        <v>lin</v>
      </c>
      <c r="K231" s="1" t="str">
        <f t="shared" si="38"/>
        <v>l</v>
      </c>
      <c r="L231" s="1" t="str">
        <f t="shared" si="39"/>
        <v>in</v>
      </c>
      <c r="M231" s="1">
        <f t="shared" si="40"/>
        <v>2</v>
      </c>
      <c r="N231" s="1">
        <f t="shared" si="41"/>
        <v>1</v>
      </c>
      <c r="O231" s="1">
        <v>1</v>
      </c>
      <c r="P231">
        <v>1</v>
      </c>
      <c r="Q231">
        <f ca="1">IFERROR(_xlfn.IFNA(MATCH($J231,INDIRECT("J"&amp;(1+P231)):$J$507,0)+P231,""),"")</f>
        <v>231</v>
      </c>
      <c r="R231" t="str">
        <f ca="1">IFERROR(_xlfn.IFNA(MATCH($J231,INDIRECT("J"&amp;(1+Q231)):$J$507,0)+Q231,""),"")</f>
        <v/>
      </c>
      <c r="S231" t="str">
        <f ca="1">IFERROR(_xlfn.IFNA(MATCH($J231,INDIRECT("J"&amp;(1+R231)):$J$507,0)+R231,""),"")</f>
        <v/>
      </c>
      <c r="T231" t="str">
        <f ca="1">IFERROR(_xlfn.IFNA(MATCH($J231,INDIRECT("J"&amp;(1+S231)):$J$507,0)+S231,""),"")</f>
        <v/>
      </c>
      <c r="U231">
        <f t="shared" ca="1" si="42"/>
        <v>2</v>
      </c>
      <c r="V231">
        <f t="shared" ca="1" si="43"/>
        <v>0</v>
      </c>
      <c r="W231">
        <f t="shared" ca="1" si="44"/>
        <v>0</v>
      </c>
      <c r="X231">
        <f t="shared" ca="1" si="45"/>
        <v>0</v>
      </c>
      <c r="Y231">
        <f t="shared" ca="1" si="46"/>
        <v>3</v>
      </c>
      <c r="Z231" t="str">
        <f t="shared" si="47"/>
        <v>Lin</v>
      </c>
      <c r="AA231">
        <f ca="1">VLOOKUP(Y231,音调排序索引表!$A$1:$B$14,2,FALSE)</f>
        <v>2</v>
      </c>
    </row>
    <row r="232" spans="1:27" ht="18.75" customHeight="1">
      <c r="A232" s="4"/>
      <c r="B232" s="4"/>
      <c r="C232" s="2"/>
      <c r="D232" s="2"/>
      <c r="E232" s="3"/>
      <c r="F232" s="2"/>
      <c r="G232" s="2"/>
      <c r="H232" s="1" t="str">
        <f>IF(LEFT(竖总表!F232,1)="`",RIGHT(竖总表!F232,LEN(竖总表!F232)-1),竖总表!F232)</f>
        <v>long2</v>
      </c>
      <c r="I232" s="1" t="str">
        <f t="shared" si="36"/>
        <v>long2</v>
      </c>
      <c r="J232" s="1" t="str">
        <f t="shared" si="37"/>
        <v>long</v>
      </c>
      <c r="K232" s="1" t="str">
        <f t="shared" si="38"/>
        <v>l</v>
      </c>
      <c r="L232" s="1" t="str">
        <f t="shared" si="39"/>
        <v>ong</v>
      </c>
      <c r="M232" s="1">
        <f t="shared" si="40"/>
        <v>2</v>
      </c>
      <c r="N232" s="1">
        <f t="shared" si="41"/>
        <v>1</v>
      </c>
      <c r="O232" s="1">
        <v>1</v>
      </c>
      <c r="P232">
        <v>1</v>
      </c>
      <c r="Q232">
        <f ca="1">IFERROR(_xlfn.IFNA(MATCH($J232,INDIRECT("J"&amp;(1+P232)):$J$507,0)+P232,""),"")</f>
        <v>232</v>
      </c>
      <c r="R232" t="str">
        <f ca="1">IFERROR(_xlfn.IFNA(MATCH($J232,INDIRECT("J"&amp;(1+Q232)):$J$507,0)+Q232,""),"")</f>
        <v/>
      </c>
      <c r="S232" t="str">
        <f ca="1">IFERROR(_xlfn.IFNA(MATCH($J232,INDIRECT("J"&amp;(1+R232)):$J$507,0)+R232,""),"")</f>
        <v/>
      </c>
      <c r="T232" t="str">
        <f ca="1">IFERROR(_xlfn.IFNA(MATCH($J232,INDIRECT("J"&amp;(1+S232)):$J$507,0)+S232,""),"")</f>
        <v/>
      </c>
      <c r="U232">
        <f t="shared" ca="1" si="42"/>
        <v>2</v>
      </c>
      <c r="V232">
        <f t="shared" ca="1" si="43"/>
        <v>0</v>
      </c>
      <c r="W232">
        <f t="shared" ca="1" si="44"/>
        <v>0</v>
      </c>
      <c r="X232">
        <f t="shared" ca="1" si="45"/>
        <v>0</v>
      </c>
      <c r="Y232">
        <f t="shared" ca="1" si="46"/>
        <v>3</v>
      </c>
      <c r="Z232" t="str">
        <f t="shared" si="47"/>
        <v>Long</v>
      </c>
      <c r="AA232">
        <f ca="1">VLOOKUP(Y232,音调排序索引表!$A$1:$B$14,2,FALSE)</f>
        <v>2</v>
      </c>
    </row>
    <row r="233" spans="1:27" ht="18.75" customHeight="1">
      <c r="A233" s="4"/>
      <c r="B233" s="4"/>
      <c r="C233" s="2"/>
      <c r="D233" s="2"/>
      <c r="E233" s="3"/>
      <c r="F233" s="2"/>
      <c r="G233" s="2"/>
      <c r="H233" s="1" t="str">
        <f>IF(LEFT(竖总表!F233,1)="`",RIGHT(竖总表!F233,LEN(竖总表!F233)-1),竖总表!F233)</f>
        <v>lie4</v>
      </c>
      <c r="I233" s="1" t="str">
        <f t="shared" si="36"/>
        <v>lie4</v>
      </c>
      <c r="J233" s="1" t="str">
        <f t="shared" si="37"/>
        <v>lie</v>
      </c>
      <c r="K233" s="1" t="str">
        <f t="shared" si="38"/>
        <v>l</v>
      </c>
      <c r="L233" s="1" t="str">
        <f t="shared" si="39"/>
        <v>ie</v>
      </c>
      <c r="M233" s="1">
        <f t="shared" si="40"/>
        <v>4</v>
      </c>
      <c r="N233" s="1">
        <f t="shared" si="41"/>
        <v>1</v>
      </c>
      <c r="O233" s="1">
        <v>1</v>
      </c>
      <c r="P233">
        <v>1</v>
      </c>
      <c r="Q233">
        <f ca="1">IFERROR(_xlfn.IFNA(MATCH($J233,INDIRECT("J"&amp;(1+P233)):$J$507,0)+P233,""),"")</f>
        <v>233</v>
      </c>
      <c r="R233" t="str">
        <f ca="1">IFERROR(_xlfn.IFNA(MATCH($J233,INDIRECT("J"&amp;(1+Q233)):$J$507,0)+Q233,""),"")</f>
        <v/>
      </c>
      <c r="S233" t="str">
        <f ca="1">IFERROR(_xlfn.IFNA(MATCH($J233,INDIRECT("J"&amp;(1+R233)):$J$507,0)+R233,""),"")</f>
        <v/>
      </c>
      <c r="T233" t="str">
        <f ca="1">IFERROR(_xlfn.IFNA(MATCH($J233,INDIRECT("J"&amp;(1+S233)):$J$507,0)+S233,""),"")</f>
        <v/>
      </c>
      <c r="U233">
        <f t="shared" ca="1" si="42"/>
        <v>4</v>
      </c>
      <c r="V233">
        <f t="shared" ca="1" si="43"/>
        <v>0</v>
      </c>
      <c r="W233">
        <f t="shared" ca="1" si="44"/>
        <v>0</v>
      </c>
      <c r="X233">
        <f t="shared" ca="1" si="45"/>
        <v>0</v>
      </c>
      <c r="Y233">
        <f t="shared" ca="1" si="46"/>
        <v>5</v>
      </c>
      <c r="Z233" t="str">
        <f t="shared" si="47"/>
        <v>Lie</v>
      </c>
      <c r="AA233">
        <f ca="1">VLOOKUP(Y233,音调排序索引表!$A$1:$B$14,2,FALSE)</f>
        <v>4</v>
      </c>
    </row>
    <row r="234" spans="1:27" ht="18.75" customHeight="1">
      <c r="A234" s="4"/>
      <c r="B234" s="4"/>
      <c r="C234" s="2"/>
      <c r="D234" s="2"/>
      <c r="E234" s="3"/>
      <c r="F234" s="2"/>
      <c r="G234" s="2"/>
      <c r="H234" s="1" t="str">
        <f>IF(LEFT(竖总表!F234,1)="`",RIGHT(竖总表!F234,LEN(竖总表!F234)-1),竖总表!F234)</f>
        <v>li2</v>
      </c>
      <c r="I234" s="1" t="str">
        <f t="shared" si="36"/>
        <v>li2</v>
      </c>
      <c r="J234" s="1" t="str">
        <f t="shared" si="37"/>
        <v>li</v>
      </c>
      <c r="K234" s="1" t="str">
        <f t="shared" si="38"/>
        <v>l</v>
      </c>
      <c r="L234" s="1" t="str">
        <f t="shared" si="39"/>
        <v>i</v>
      </c>
      <c r="M234" s="1">
        <f t="shared" si="40"/>
        <v>2</v>
      </c>
      <c r="N234" s="1">
        <f t="shared" si="41"/>
        <v>2</v>
      </c>
      <c r="O234" s="1">
        <v>1</v>
      </c>
      <c r="P234">
        <v>1</v>
      </c>
      <c r="Q234">
        <f ca="1">IFERROR(_xlfn.IFNA(MATCH($J234,INDIRECT("J"&amp;(1+P234)):$J$507,0)+P234,""),"")</f>
        <v>234</v>
      </c>
      <c r="R234">
        <f ca="1">IFERROR(_xlfn.IFNA(MATCH($J234,INDIRECT("J"&amp;(1+Q234)):$J$507,0)+Q234,""),"")</f>
        <v>243</v>
      </c>
      <c r="S234" t="str">
        <f ca="1">IFERROR(_xlfn.IFNA(MATCH($J234,INDIRECT("J"&amp;(1+R234)):$J$507,0)+R234,""),"")</f>
        <v/>
      </c>
      <c r="T234" t="str">
        <f ca="1">IFERROR(_xlfn.IFNA(MATCH($J234,INDIRECT("J"&amp;(1+S234)):$J$507,0)+S234,""),"")</f>
        <v/>
      </c>
      <c r="U234">
        <f t="shared" ca="1" si="42"/>
        <v>2</v>
      </c>
      <c r="V234">
        <f t="shared" ca="1" si="43"/>
        <v>4</v>
      </c>
      <c r="W234">
        <f t="shared" ca="1" si="44"/>
        <v>0</v>
      </c>
      <c r="X234">
        <f t="shared" ca="1" si="45"/>
        <v>0</v>
      </c>
      <c r="Y234">
        <f t="shared" ca="1" si="46"/>
        <v>15</v>
      </c>
      <c r="Z234" t="str">
        <f t="shared" si="47"/>
        <v>Li</v>
      </c>
      <c r="AA234">
        <f ca="1">VLOOKUP(Y234,音调排序索引表!$A$1:$B$14,2,FALSE)</f>
        <v>24</v>
      </c>
    </row>
    <row r="235" spans="1:27" ht="18.75" customHeight="1">
      <c r="A235" s="4"/>
      <c r="B235" s="4"/>
      <c r="C235" s="2"/>
      <c r="D235" s="2"/>
      <c r="E235" s="3"/>
      <c r="F235" s="2"/>
      <c r="G235" s="2"/>
      <c r="H235" s="1" t="str">
        <f>IF(LEFT(竖总表!F235,1)="`",RIGHT(竖总表!F235,LEN(竖总表!F235)-1),竖总表!F235)</f>
        <v>lian3</v>
      </c>
      <c r="I235" s="1" t="str">
        <f t="shared" si="36"/>
        <v>lian3</v>
      </c>
      <c r="J235" s="1" t="str">
        <f t="shared" si="37"/>
        <v>lian</v>
      </c>
      <c r="K235" s="1" t="str">
        <f t="shared" si="38"/>
        <v>l</v>
      </c>
      <c r="L235" s="1" t="str">
        <f t="shared" si="39"/>
        <v>ian</v>
      </c>
      <c r="M235" s="1">
        <f t="shared" si="40"/>
        <v>3</v>
      </c>
      <c r="N235" s="1">
        <f t="shared" si="41"/>
        <v>1</v>
      </c>
      <c r="O235" s="1">
        <v>1</v>
      </c>
      <c r="P235">
        <v>1</v>
      </c>
      <c r="Q235">
        <f ca="1">IFERROR(_xlfn.IFNA(MATCH($J235,INDIRECT("J"&amp;(1+P235)):$J$507,0)+P235,""),"")</f>
        <v>235</v>
      </c>
      <c r="R235" t="str">
        <f ca="1">IFERROR(_xlfn.IFNA(MATCH($J235,INDIRECT("J"&amp;(1+Q235)):$J$507,0)+Q235,""),"")</f>
        <v/>
      </c>
      <c r="S235" t="str">
        <f ca="1">IFERROR(_xlfn.IFNA(MATCH($J235,INDIRECT("J"&amp;(1+R235)):$J$507,0)+R235,""),"")</f>
        <v/>
      </c>
      <c r="T235" t="str">
        <f ca="1">IFERROR(_xlfn.IFNA(MATCH($J235,INDIRECT("J"&amp;(1+S235)):$J$507,0)+S235,""),"")</f>
        <v/>
      </c>
      <c r="U235">
        <f t="shared" ca="1" si="42"/>
        <v>3</v>
      </c>
      <c r="V235">
        <f t="shared" ca="1" si="43"/>
        <v>0</v>
      </c>
      <c r="W235">
        <f t="shared" ca="1" si="44"/>
        <v>0</v>
      </c>
      <c r="X235">
        <f t="shared" ca="1" si="45"/>
        <v>0</v>
      </c>
      <c r="Y235">
        <f t="shared" ca="1" si="46"/>
        <v>4</v>
      </c>
      <c r="Z235" t="str">
        <f t="shared" si="47"/>
        <v>Lian</v>
      </c>
      <c r="AA235">
        <f ca="1">VLOOKUP(Y235,音调排序索引表!$A$1:$B$14,2,FALSE)</f>
        <v>3</v>
      </c>
    </row>
    <row r="236" spans="1:27" ht="18.75" customHeight="1">
      <c r="A236" s="4"/>
      <c r="B236" s="4"/>
      <c r="C236" s="2"/>
      <c r="D236" s="2"/>
      <c r="E236" s="3"/>
      <c r="F236" s="2"/>
      <c r="G236" s="2"/>
      <c r="H236" s="1" t="str">
        <f>IF(LEFT(竖总表!F236,1)="`",RIGHT(竖总表!F236,LEN(竖总表!F236)-1),竖总表!F236)</f>
        <v>lan2</v>
      </c>
      <c r="I236" s="1" t="str">
        <f t="shared" si="36"/>
        <v>lan2</v>
      </c>
      <c r="J236" s="1" t="str">
        <f t="shared" si="37"/>
        <v>lan</v>
      </c>
      <c r="K236" s="1" t="str">
        <f t="shared" si="38"/>
        <v>l</v>
      </c>
      <c r="L236" s="1" t="str">
        <f t="shared" si="39"/>
        <v>an</v>
      </c>
      <c r="M236" s="1">
        <f t="shared" si="40"/>
        <v>2</v>
      </c>
      <c r="N236" s="1">
        <f t="shared" si="41"/>
        <v>1</v>
      </c>
      <c r="O236" s="1">
        <v>1</v>
      </c>
      <c r="P236">
        <v>1</v>
      </c>
      <c r="Q236">
        <f ca="1">IFERROR(_xlfn.IFNA(MATCH($J236,INDIRECT("J"&amp;(1+P236)):$J$507,0)+P236,""),"")</f>
        <v>236</v>
      </c>
      <c r="R236" t="str">
        <f ca="1">IFERROR(_xlfn.IFNA(MATCH($J236,INDIRECT("J"&amp;(1+Q236)):$J$507,0)+Q236,""),"")</f>
        <v/>
      </c>
      <c r="S236" t="str">
        <f ca="1">IFERROR(_xlfn.IFNA(MATCH($J236,INDIRECT("J"&amp;(1+R236)):$J$507,0)+R236,""),"")</f>
        <v/>
      </c>
      <c r="T236" t="str">
        <f ca="1">IFERROR(_xlfn.IFNA(MATCH($J236,INDIRECT("J"&amp;(1+S236)):$J$507,0)+S236,""),"")</f>
        <v/>
      </c>
      <c r="U236">
        <f t="shared" ca="1" si="42"/>
        <v>2</v>
      </c>
      <c r="V236">
        <f t="shared" ca="1" si="43"/>
        <v>0</v>
      </c>
      <c r="W236">
        <f t="shared" ca="1" si="44"/>
        <v>0</v>
      </c>
      <c r="X236">
        <f t="shared" ca="1" si="45"/>
        <v>0</v>
      </c>
      <c r="Y236">
        <f t="shared" ca="1" si="46"/>
        <v>3</v>
      </c>
      <c r="Z236" t="str">
        <f t="shared" si="47"/>
        <v>Lan</v>
      </c>
      <c r="AA236">
        <f ca="1">VLOOKUP(Y236,音调排序索引表!$A$1:$B$14,2,FALSE)</f>
        <v>2</v>
      </c>
    </row>
    <row r="237" spans="1:27" ht="18.75" customHeight="1">
      <c r="A237" s="4"/>
      <c r="B237" s="4"/>
      <c r="C237" s="2"/>
      <c r="D237" s="2"/>
      <c r="E237" s="5"/>
      <c r="F237" s="2"/>
      <c r="G237" s="2"/>
      <c r="H237" s="1" t="str">
        <f>IF(LEFT(竖总表!F237,1)="`",RIGHT(竖总表!F237,LEN(竖总表!F237)-1),竖总表!F237)</f>
        <v>lv2</v>
      </c>
      <c r="I237" s="1" t="str">
        <f t="shared" si="36"/>
        <v>lv2</v>
      </c>
      <c r="J237" s="1" t="str">
        <f t="shared" si="37"/>
        <v>lv</v>
      </c>
      <c r="K237" s="1" t="str">
        <f t="shared" si="38"/>
        <v>l</v>
      </c>
      <c r="L237" s="1" t="str">
        <f t="shared" si="39"/>
        <v>v</v>
      </c>
      <c r="M237" s="1">
        <f t="shared" si="40"/>
        <v>2</v>
      </c>
      <c r="N237" s="1">
        <f t="shared" si="41"/>
        <v>2</v>
      </c>
      <c r="O237" s="1">
        <v>1</v>
      </c>
      <c r="P237">
        <v>1</v>
      </c>
      <c r="Q237">
        <f ca="1">IFERROR(_xlfn.IFNA(MATCH($J237,INDIRECT("J"&amp;(1+P237)):$J$507,0)+P237,""),"")</f>
        <v>223</v>
      </c>
      <c r="R237">
        <f ca="1">IFERROR(_xlfn.IFNA(MATCH($J237,INDIRECT("J"&amp;(1+Q237)):$J$507,0)+Q237,""),"")</f>
        <v>237</v>
      </c>
      <c r="S237" t="str">
        <f ca="1">IFERROR(_xlfn.IFNA(MATCH($J237,INDIRECT("J"&amp;(1+R237)):$J$507,0)+R237,""),"")</f>
        <v/>
      </c>
      <c r="T237" t="str">
        <f ca="1">IFERROR(_xlfn.IFNA(MATCH($J237,INDIRECT("J"&amp;(1+S237)):$J$507,0)+S237,""),"")</f>
        <v/>
      </c>
      <c r="U237">
        <f t="shared" ca="1" si="42"/>
        <v>4</v>
      </c>
      <c r="V237">
        <f t="shared" ca="1" si="43"/>
        <v>2</v>
      </c>
      <c r="W237">
        <f t="shared" ca="1" si="44"/>
        <v>0</v>
      </c>
      <c r="X237">
        <f t="shared" ca="1" si="45"/>
        <v>0</v>
      </c>
      <c r="Y237">
        <f t="shared" ca="1" si="46"/>
        <v>15</v>
      </c>
      <c r="Z237" t="str">
        <f t="shared" si="47"/>
        <v>Lv</v>
      </c>
      <c r="AA237">
        <f ca="1">VLOOKUP(Y237,音调排序索引表!$A$1:$B$14,2,FALSE)</f>
        <v>24</v>
      </c>
    </row>
    <row r="238" spans="1:27" ht="18.75" customHeight="1">
      <c r="A238" s="4"/>
      <c r="B238" s="4"/>
      <c r="C238" s="2"/>
      <c r="D238" s="2"/>
      <c r="E238" s="3"/>
      <c r="F238" s="2"/>
      <c r="G238" s="2"/>
      <c r="H238" s="1" t="str">
        <f>IF(LEFT(竖总表!F238,1)="`",RIGHT(竖总表!F238,LEN(竖总表!F238)-1),竖总表!F238)</f>
        <v>luan3</v>
      </c>
      <c r="I238" s="1" t="str">
        <f t="shared" si="36"/>
        <v>luan3</v>
      </c>
      <c r="J238" s="1" t="str">
        <f t="shared" si="37"/>
        <v>luan</v>
      </c>
      <c r="K238" s="1" t="str">
        <f t="shared" si="38"/>
        <v>l</v>
      </c>
      <c r="L238" s="1" t="str">
        <f t="shared" si="39"/>
        <v>uan</v>
      </c>
      <c r="M238" s="1">
        <f t="shared" si="40"/>
        <v>3</v>
      </c>
      <c r="N238" s="1">
        <f t="shared" si="41"/>
        <v>1</v>
      </c>
      <c r="O238" s="1">
        <v>1</v>
      </c>
      <c r="P238">
        <v>1</v>
      </c>
      <c r="Q238">
        <f ca="1">IFERROR(_xlfn.IFNA(MATCH($J238,INDIRECT("J"&amp;(1+P238)):$J$507,0)+P238,""),"")</f>
        <v>238</v>
      </c>
      <c r="R238" t="str">
        <f ca="1">IFERROR(_xlfn.IFNA(MATCH($J238,INDIRECT("J"&amp;(1+Q238)):$J$507,0)+Q238,""),"")</f>
        <v/>
      </c>
      <c r="S238" t="str">
        <f ca="1">IFERROR(_xlfn.IFNA(MATCH($J238,INDIRECT("J"&amp;(1+R238)):$J$507,0)+R238,""),"")</f>
        <v/>
      </c>
      <c r="T238" t="str">
        <f ca="1">IFERROR(_xlfn.IFNA(MATCH($J238,INDIRECT("J"&amp;(1+S238)):$J$507,0)+S238,""),"")</f>
        <v/>
      </c>
      <c r="U238">
        <f t="shared" ca="1" si="42"/>
        <v>3</v>
      </c>
      <c r="V238">
        <f t="shared" ca="1" si="43"/>
        <v>0</v>
      </c>
      <c r="W238">
        <f t="shared" ca="1" si="44"/>
        <v>0</v>
      </c>
      <c r="X238">
        <f t="shared" ca="1" si="45"/>
        <v>0</v>
      </c>
      <c r="Y238">
        <f t="shared" ca="1" si="46"/>
        <v>4</v>
      </c>
      <c r="Z238" t="str">
        <f t="shared" si="47"/>
        <v>Luan</v>
      </c>
      <c r="AA238">
        <f ca="1">VLOOKUP(Y238,音调排序索引表!$A$1:$B$14,2,FALSE)</f>
        <v>3</v>
      </c>
    </row>
    <row r="239" spans="1:27" ht="18.75" customHeight="1">
      <c r="A239" s="4"/>
      <c r="B239" s="4"/>
      <c r="C239" s="2"/>
      <c r="D239" s="2"/>
      <c r="E239" s="3"/>
      <c r="F239" s="2"/>
      <c r="G239" s="2"/>
      <c r="H239" s="1" t="str">
        <f>IF(LEFT(竖总表!F239,1)="`",RIGHT(竖总表!F239,LEN(竖总表!F239)-1),竖总表!F239)</f>
        <v>lao4</v>
      </c>
      <c r="I239" s="1" t="str">
        <f t="shared" si="36"/>
        <v>lao4</v>
      </c>
      <c r="J239" s="1" t="str">
        <f t="shared" si="37"/>
        <v>lao</v>
      </c>
      <c r="K239" s="1" t="str">
        <f t="shared" si="38"/>
        <v>l</v>
      </c>
      <c r="L239" s="1" t="str">
        <f t="shared" si="39"/>
        <v>ao</v>
      </c>
      <c r="M239" s="1">
        <f t="shared" si="40"/>
        <v>4</v>
      </c>
      <c r="N239" s="1">
        <f t="shared" si="41"/>
        <v>2</v>
      </c>
      <c r="O239" s="1">
        <v>1</v>
      </c>
      <c r="P239">
        <v>1</v>
      </c>
      <c r="Q239">
        <f ca="1">IFERROR(_xlfn.IFNA(MATCH($J239,INDIRECT("J"&amp;(1+P239)):$J$507,0)+P239,""),"")</f>
        <v>229</v>
      </c>
      <c r="R239">
        <f ca="1">IFERROR(_xlfn.IFNA(MATCH($J239,INDIRECT("J"&amp;(1+Q239)):$J$507,0)+Q239,""),"")</f>
        <v>239</v>
      </c>
      <c r="S239" t="str">
        <f ca="1">IFERROR(_xlfn.IFNA(MATCH($J239,INDIRECT("J"&amp;(1+R239)):$J$507,0)+R239,""),"")</f>
        <v/>
      </c>
      <c r="T239" t="str">
        <f ca="1">IFERROR(_xlfn.IFNA(MATCH($J239,INDIRECT("J"&amp;(1+S239)):$J$507,0)+S239,""),"")</f>
        <v/>
      </c>
      <c r="U239">
        <f t="shared" ca="1" si="42"/>
        <v>2</v>
      </c>
      <c r="V239">
        <f t="shared" ca="1" si="43"/>
        <v>4</v>
      </c>
      <c r="W239">
        <f t="shared" ca="1" si="44"/>
        <v>0</v>
      </c>
      <c r="X239">
        <f t="shared" ca="1" si="45"/>
        <v>0</v>
      </c>
      <c r="Y239">
        <f t="shared" ca="1" si="46"/>
        <v>15</v>
      </c>
      <c r="Z239" t="str">
        <f t="shared" si="47"/>
        <v>Lao</v>
      </c>
      <c r="AA239">
        <f ca="1">VLOOKUP(Y239,音调排序索引表!$A$1:$B$14,2,FALSE)</f>
        <v>24</v>
      </c>
    </row>
    <row r="240" spans="1:27" ht="18.75" customHeight="1">
      <c r="A240" s="4"/>
      <c r="B240" s="4"/>
      <c r="C240" s="2"/>
      <c r="D240" s="2"/>
      <c r="E240" s="3"/>
      <c r="F240" s="2"/>
      <c r="G240" s="2"/>
      <c r="H240" s="1" t="str">
        <f>IF(LEFT(竖总表!F240,1)="`",RIGHT(竖总表!F240,LEN(竖总表!F240)-1),竖总表!F240)</f>
        <v>lu2</v>
      </c>
      <c r="I240" s="1" t="str">
        <f t="shared" si="36"/>
        <v>lu2</v>
      </c>
      <c r="J240" s="1" t="str">
        <f t="shared" si="37"/>
        <v>lu</v>
      </c>
      <c r="K240" s="1" t="str">
        <f t="shared" si="38"/>
        <v>l</v>
      </c>
      <c r="L240" s="1" t="str">
        <f t="shared" si="39"/>
        <v>u</v>
      </c>
      <c r="M240" s="1">
        <f t="shared" si="40"/>
        <v>2</v>
      </c>
      <c r="N240" s="1">
        <f t="shared" si="41"/>
        <v>1</v>
      </c>
      <c r="O240" s="1">
        <v>1</v>
      </c>
      <c r="P240">
        <v>1</v>
      </c>
      <c r="Q240">
        <f ca="1">IFERROR(_xlfn.IFNA(MATCH($J240,INDIRECT("J"&amp;(1+P240)):$J$507,0)+P240,""),"")</f>
        <v>240</v>
      </c>
      <c r="R240" t="str">
        <f ca="1">IFERROR(_xlfn.IFNA(MATCH($J240,INDIRECT("J"&amp;(1+Q240)):$J$507,0)+Q240,""),"")</f>
        <v/>
      </c>
      <c r="S240" t="str">
        <f ca="1">IFERROR(_xlfn.IFNA(MATCH($J240,INDIRECT("J"&amp;(1+R240)):$J$507,0)+R240,""),"")</f>
        <v/>
      </c>
      <c r="T240" t="str">
        <f ca="1">IFERROR(_xlfn.IFNA(MATCH($J240,INDIRECT("J"&amp;(1+S240)):$J$507,0)+S240,""),"")</f>
        <v/>
      </c>
      <c r="U240">
        <f t="shared" ca="1" si="42"/>
        <v>2</v>
      </c>
      <c r="V240">
        <f t="shared" ca="1" si="43"/>
        <v>0</v>
      </c>
      <c r="W240">
        <f t="shared" ca="1" si="44"/>
        <v>0</v>
      </c>
      <c r="X240">
        <f t="shared" ca="1" si="45"/>
        <v>0</v>
      </c>
      <c r="Y240">
        <f t="shared" ca="1" si="46"/>
        <v>3</v>
      </c>
      <c r="Z240" t="str">
        <f t="shared" si="47"/>
        <v>Lu</v>
      </c>
      <c r="AA240">
        <f ca="1">VLOOKUP(Y240,音调排序索引表!$A$1:$B$14,2,FALSE)</f>
        <v>2</v>
      </c>
    </row>
    <row r="241" spans="1:27" ht="18.75" customHeight="1">
      <c r="A241" s="4"/>
      <c r="B241" s="4"/>
      <c r="C241" s="2"/>
      <c r="D241" s="2"/>
      <c r="E241" s="3"/>
      <c r="F241" s="2"/>
      <c r="G241" s="2"/>
      <c r="H241" s="1" t="str">
        <f>IF(LEFT(竖总表!F241,1)="`",RIGHT(竖总表!F241,LEN(竖总表!F241)-1),竖总表!F241)</f>
        <v>liu2</v>
      </c>
      <c r="I241" s="1" t="str">
        <f t="shared" si="36"/>
        <v>liu2</v>
      </c>
      <c r="J241" s="1" t="str">
        <f t="shared" si="37"/>
        <v>liu</v>
      </c>
      <c r="K241" s="1" t="str">
        <f t="shared" si="38"/>
        <v>l</v>
      </c>
      <c r="L241" s="1" t="str">
        <f t="shared" si="39"/>
        <v>iu</v>
      </c>
      <c r="M241" s="1">
        <f t="shared" si="40"/>
        <v>2</v>
      </c>
      <c r="N241" s="1">
        <f t="shared" si="41"/>
        <v>1</v>
      </c>
      <c r="O241" s="1">
        <v>1</v>
      </c>
      <c r="P241">
        <v>1</v>
      </c>
      <c r="Q241">
        <f ca="1">IFERROR(_xlfn.IFNA(MATCH($J241,INDIRECT("J"&amp;(1+P241)):$J$507,0)+P241,""),"")</f>
        <v>241</v>
      </c>
      <c r="R241" t="str">
        <f ca="1">IFERROR(_xlfn.IFNA(MATCH($J241,INDIRECT("J"&amp;(1+Q241)):$J$507,0)+Q241,""),"")</f>
        <v/>
      </c>
      <c r="S241" t="str">
        <f ca="1">IFERROR(_xlfn.IFNA(MATCH($J241,INDIRECT("J"&amp;(1+R241)):$J$507,0)+R241,""),"")</f>
        <v/>
      </c>
      <c r="T241" t="str">
        <f ca="1">IFERROR(_xlfn.IFNA(MATCH($J241,INDIRECT("J"&amp;(1+S241)):$J$507,0)+S241,""),"")</f>
        <v/>
      </c>
      <c r="U241">
        <f t="shared" ca="1" si="42"/>
        <v>2</v>
      </c>
      <c r="V241">
        <f t="shared" ca="1" si="43"/>
        <v>0</v>
      </c>
      <c r="W241">
        <f t="shared" ca="1" si="44"/>
        <v>0</v>
      </c>
      <c r="X241">
        <f t="shared" ca="1" si="45"/>
        <v>0</v>
      </c>
      <c r="Y241">
        <f t="shared" ca="1" si="46"/>
        <v>3</v>
      </c>
      <c r="Z241" t="str">
        <f t="shared" si="47"/>
        <v>Liu</v>
      </c>
      <c r="AA241">
        <f ca="1">VLOOKUP(Y241,音调排序索引表!$A$1:$B$14,2,FALSE)</f>
        <v>2</v>
      </c>
    </row>
    <row r="242" spans="1:27" ht="18.75" customHeight="1">
      <c r="A242" s="4"/>
      <c r="B242" s="4"/>
      <c r="C242" s="2"/>
      <c r="D242" s="2"/>
      <c r="E242" s="3"/>
      <c r="F242" s="2"/>
      <c r="G242" s="2"/>
      <c r="H242" s="1" t="str">
        <f>IF(LEFT(竖总表!F242,1)="`",RIGHT(竖总表!F242,LEN(竖总表!F242)-1),竖总表!F242)</f>
        <v>lun2</v>
      </c>
      <c r="I242" s="1" t="str">
        <f t="shared" si="36"/>
        <v>lun2</v>
      </c>
      <c r="J242" s="1" t="str">
        <f t="shared" si="37"/>
        <v>lun</v>
      </c>
      <c r="K242" s="1" t="str">
        <f t="shared" si="38"/>
        <v>l</v>
      </c>
      <c r="L242" s="1" t="str">
        <f t="shared" si="39"/>
        <v>un</v>
      </c>
      <c r="M242" s="1">
        <f t="shared" si="40"/>
        <v>2</v>
      </c>
      <c r="N242" s="1">
        <f t="shared" si="41"/>
        <v>1</v>
      </c>
      <c r="O242" s="1">
        <v>1</v>
      </c>
      <c r="P242">
        <v>1</v>
      </c>
      <c r="Q242">
        <f ca="1">IFERROR(_xlfn.IFNA(MATCH($J242,INDIRECT("J"&amp;(1+P242)):$J$507,0)+P242,""),"")</f>
        <v>242</v>
      </c>
      <c r="R242" t="str">
        <f ca="1">IFERROR(_xlfn.IFNA(MATCH($J242,INDIRECT("J"&amp;(1+Q242)):$J$507,0)+Q242,""),"")</f>
        <v/>
      </c>
      <c r="S242" t="str">
        <f ca="1">IFERROR(_xlfn.IFNA(MATCH($J242,INDIRECT("J"&amp;(1+R242)):$J$507,0)+R242,""),"")</f>
        <v/>
      </c>
      <c r="T242" t="str">
        <f ca="1">IFERROR(_xlfn.IFNA(MATCH($J242,INDIRECT("J"&amp;(1+S242)):$J$507,0)+S242,""),"")</f>
        <v/>
      </c>
      <c r="U242">
        <f t="shared" ca="1" si="42"/>
        <v>2</v>
      </c>
      <c r="V242">
        <f t="shared" ca="1" si="43"/>
        <v>0</v>
      </c>
      <c r="W242">
        <f t="shared" ca="1" si="44"/>
        <v>0</v>
      </c>
      <c r="X242">
        <f t="shared" ca="1" si="45"/>
        <v>0</v>
      </c>
      <c r="Y242">
        <f t="shared" ca="1" si="46"/>
        <v>3</v>
      </c>
      <c r="Z242" t="str">
        <f t="shared" si="47"/>
        <v>Lun</v>
      </c>
      <c r="AA242">
        <f ca="1">VLOOKUP(Y242,音调排序索引表!$A$1:$B$14,2,FALSE)</f>
        <v>2</v>
      </c>
    </row>
    <row r="243" spans="1:27" ht="18.75" customHeight="1">
      <c r="A243" s="4"/>
      <c r="B243" s="4"/>
      <c r="C243" s="2"/>
      <c r="D243" s="2"/>
      <c r="E243" s="3"/>
      <c r="F243" s="2"/>
      <c r="G243" s="2"/>
      <c r="H243" s="1" t="str">
        <f>IF(LEFT(竖总表!F243,1)="`",RIGHT(竖总表!F243,LEN(竖总表!F243)-1),竖总表!F243)</f>
        <v>li4</v>
      </c>
      <c r="I243" s="1" t="str">
        <f t="shared" si="36"/>
        <v>li4</v>
      </c>
      <c r="J243" s="1" t="str">
        <f t="shared" si="37"/>
        <v>li</v>
      </c>
      <c r="K243" s="1" t="str">
        <f t="shared" si="38"/>
        <v>l</v>
      </c>
      <c r="L243" s="1" t="str">
        <f t="shared" si="39"/>
        <v>i</v>
      </c>
      <c r="M243" s="1">
        <f t="shared" si="40"/>
        <v>4</v>
      </c>
      <c r="N243" s="1">
        <f t="shared" si="41"/>
        <v>2</v>
      </c>
      <c r="O243" s="1">
        <v>1</v>
      </c>
      <c r="P243">
        <v>1</v>
      </c>
      <c r="Q243">
        <f ca="1">IFERROR(_xlfn.IFNA(MATCH($J243,INDIRECT("J"&amp;(1+P243)):$J$507,0)+P243,""),"")</f>
        <v>234</v>
      </c>
      <c r="R243">
        <f ca="1">IFERROR(_xlfn.IFNA(MATCH($J243,INDIRECT("J"&amp;(1+Q243)):$J$507,0)+Q243,""),"")</f>
        <v>243</v>
      </c>
      <c r="S243" t="str">
        <f ca="1">IFERROR(_xlfn.IFNA(MATCH($J243,INDIRECT("J"&amp;(1+R243)):$J$507,0)+R243,""),"")</f>
        <v/>
      </c>
      <c r="T243" t="str">
        <f ca="1">IFERROR(_xlfn.IFNA(MATCH($J243,INDIRECT("J"&amp;(1+S243)):$J$507,0)+S243,""),"")</f>
        <v/>
      </c>
      <c r="U243">
        <f t="shared" ca="1" si="42"/>
        <v>2</v>
      </c>
      <c r="V243">
        <f t="shared" ca="1" si="43"/>
        <v>4</v>
      </c>
      <c r="W243">
        <f t="shared" ca="1" si="44"/>
        <v>0</v>
      </c>
      <c r="X243">
        <f t="shared" ca="1" si="45"/>
        <v>0</v>
      </c>
      <c r="Y243">
        <f t="shared" ca="1" si="46"/>
        <v>15</v>
      </c>
      <c r="Z243" t="str">
        <f t="shared" si="47"/>
        <v>Li</v>
      </c>
      <c r="AA243">
        <f ca="1">VLOOKUP(Y243,音调排序索引表!$A$1:$B$14,2,FALSE)</f>
        <v>24</v>
      </c>
    </row>
    <row r="244" spans="1:27" ht="18.75" customHeight="1">
      <c r="A244" s="4"/>
      <c r="B244" s="4"/>
      <c r="C244" s="2"/>
      <c r="D244" s="2"/>
      <c r="E244" s="3"/>
      <c r="F244" s="2"/>
      <c r="G244" s="2"/>
      <c r="H244" s="1" t="str">
        <f>IF(LEFT(竖总表!F244,1)="`",RIGHT(竖总表!F244,LEN(竖总表!F244)-1),竖总表!F244)</f>
        <v>ma3</v>
      </c>
      <c r="I244" s="1" t="str">
        <f t="shared" si="36"/>
        <v>ma3</v>
      </c>
      <c r="J244" s="1" t="str">
        <f t="shared" si="37"/>
        <v>ma</v>
      </c>
      <c r="K244" s="1" t="str">
        <f t="shared" si="38"/>
        <v>m</v>
      </c>
      <c r="L244" s="1" t="str">
        <f t="shared" si="39"/>
        <v>a</v>
      </c>
      <c r="M244" s="1">
        <f t="shared" si="40"/>
        <v>3</v>
      </c>
      <c r="N244" s="1">
        <f t="shared" si="41"/>
        <v>2</v>
      </c>
      <c r="O244" s="1">
        <v>1</v>
      </c>
      <c r="P244">
        <v>1</v>
      </c>
      <c r="Q244">
        <f ca="1">IFERROR(_xlfn.IFNA(MATCH($J244,INDIRECT("J"&amp;(1+P244)):$J$507,0)+P244,""),"")</f>
        <v>244</v>
      </c>
      <c r="R244">
        <f ca="1">IFERROR(_xlfn.IFNA(MATCH($J244,INDIRECT("J"&amp;(1+Q244)):$J$507,0)+Q244,""),"")</f>
        <v>258</v>
      </c>
      <c r="S244" t="str">
        <f ca="1">IFERROR(_xlfn.IFNA(MATCH($J244,INDIRECT("J"&amp;(1+R244)):$J$507,0)+R244,""),"")</f>
        <v/>
      </c>
      <c r="T244" t="str">
        <f ca="1">IFERROR(_xlfn.IFNA(MATCH($J244,INDIRECT("J"&amp;(1+S244)):$J$507,0)+S244,""),"")</f>
        <v/>
      </c>
      <c r="U244">
        <f t="shared" ca="1" si="42"/>
        <v>3</v>
      </c>
      <c r="V244">
        <f t="shared" ca="1" si="43"/>
        <v>2</v>
      </c>
      <c r="W244">
        <f t="shared" ca="1" si="44"/>
        <v>0</v>
      </c>
      <c r="X244">
        <f t="shared" ca="1" si="45"/>
        <v>0</v>
      </c>
      <c r="Y244">
        <f t="shared" ca="1" si="46"/>
        <v>12</v>
      </c>
      <c r="Z244" t="str">
        <f t="shared" si="47"/>
        <v>Ma</v>
      </c>
      <c r="AA244">
        <f ca="1">VLOOKUP(Y244,音调排序索引表!$A$1:$B$14,2,FALSE)</f>
        <v>23</v>
      </c>
    </row>
    <row r="245" spans="1:27" ht="18.75" customHeight="1">
      <c r="A245" s="4"/>
      <c r="B245" s="4"/>
      <c r="C245" s="2"/>
      <c r="D245" s="2"/>
      <c r="E245" s="3"/>
      <c r="F245" s="2"/>
      <c r="G245" s="2"/>
      <c r="H245" s="1" t="str">
        <f>IF(LEFT(竖总表!F245,1)="`",RIGHT(竖总表!F245,LEN(竖总表!F245)-1),竖总表!F245)</f>
        <v>mian4</v>
      </c>
      <c r="I245" s="1" t="str">
        <f t="shared" si="36"/>
        <v>mian4</v>
      </c>
      <c r="J245" s="1" t="str">
        <f t="shared" si="37"/>
        <v>mian</v>
      </c>
      <c r="K245" s="1" t="str">
        <f t="shared" si="38"/>
        <v>m</v>
      </c>
      <c r="L245" s="1" t="str">
        <f t="shared" si="39"/>
        <v>ian</v>
      </c>
      <c r="M245" s="1">
        <f t="shared" si="40"/>
        <v>4</v>
      </c>
      <c r="N245" s="1">
        <f t="shared" si="41"/>
        <v>2</v>
      </c>
      <c r="O245" s="1">
        <v>1</v>
      </c>
      <c r="P245">
        <v>1</v>
      </c>
      <c r="Q245">
        <f ca="1">IFERROR(_xlfn.IFNA(MATCH($J245,INDIRECT("J"&amp;(1+P245)):$J$507,0)+P245,""),"")</f>
        <v>245</v>
      </c>
      <c r="R245">
        <f ca="1">IFERROR(_xlfn.IFNA(MATCH($J245,INDIRECT("J"&amp;(1+Q245)):$J$507,0)+Q245,""),"")</f>
        <v>253</v>
      </c>
      <c r="S245" t="str">
        <f ca="1">IFERROR(_xlfn.IFNA(MATCH($J245,INDIRECT("J"&amp;(1+R245)):$J$507,0)+R245,""),"")</f>
        <v/>
      </c>
      <c r="T245" t="str">
        <f ca="1">IFERROR(_xlfn.IFNA(MATCH($J245,INDIRECT("J"&amp;(1+S245)):$J$507,0)+S245,""),"")</f>
        <v/>
      </c>
      <c r="U245">
        <f t="shared" ca="1" si="42"/>
        <v>4</v>
      </c>
      <c r="V245">
        <f t="shared" ca="1" si="43"/>
        <v>2</v>
      </c>
      <c r="W245">
        <f t="shared" ca="1" si="44"/>
        <v>0</v>
      </c>
      <c r="X245">
        <f t="shared" ca="1" si="45"/>
        <v>0</v>
      </c>
      <c r="Y245">
        <f t="shared" ca="1" si="46"/>
        <v>15</v>
      </c>
      <c r="Z245" t="str">
        <f t="shared" si="47"/>
        <v>Mian</v>
      </c>
      <c r="AA245">
        <f ca="1">VLOOKUP(Y245,音调排序索引表!$A$1:$B$14,2,FALSE)</f>
        <v>24</v>
      </c>
    </row>
    <row r="246" spans="1:27" ht="18.75" customHeight="1">
      <c r="A246" s="4"/>
      <c r="B246" s="4"/>
      <c r="C246" s="2"/>
      <c r="D246" s="2"/>
      <c r="E246" s="3"/>
      <c r="F246" s="2"/>
      <c r="G246" s="2"/>
      <c r="H246" s="1" t="str">
        <f>IF(LEFT(竖总表!F246,1)="`",RIGHT(竖总表!F246,LEN(竖总表!F246)-1),竖总表!F246)</f>
        <v>mi2</v>
      </c>
      <c r="I246" s="1" t="str">
        <f t="shared" si="36"/>
        <v>mi2</v>
      </c>
      <c r="J246" s="1" t="str">
        <f t="shared" si="37"/>
        <v>mi</v>
      </c>
      <c r="K246" s="1" t="str">
        <f t="shared" si="38"/>
        <v>m</v>
      </c>
      <c r="L246" s="1" t="str">
        <f t="shared" si="39"/>
        <v>i</v>
      </c>
      <c r="M246" s="1">
        <f t="shared" si="40"/>
        <v>2</v>
      </c>
      <c r="N246" s="1">
        <f t="shared" si="41"/>
        <v>2</v>
      </c>
      <c r="O246" s="1">
        <v>1</v>
      </c>
      <c r="P246">
        <v>1</v>
      </c>
      <c r="Q246">
        <f ca="1">IFERROR(_xlfn.IFNA(MATCH($J246,INDIRECT("J"&amp;(1+P246)):$J$507,0)+P246,""),"")</f>
        <v>246</v>
      </c>
      <c r="R246">
        <f ca="1">IFERROR(_xlfn.IFNA(MATCH($J246,INDIRECT("J"&amp;(1+Q246)):$J$507,0)+Q246,""),"")</f>
        <v>249</v>
      </c>
      <c r="S246" t="str">
        <f ca="1">IFERROR(_xlfn.IFNA(MATCH($J246,INDIRECT("J"&amp;(1+R246)):$J$507,0)+R246,""),"")</f>
        <v/>
      </c>
      <c r="T246" t="str">
        <f ca="1">IFERROR(_xlfn.IFNA(MATCH($J246,INDIRECT("J"&amp;(1+S246)):$J$507,0)+S246,""),"")</f>
        <v/>
      </c>
      <c r="U246">
        <f t="shared" ca="1" si="42"/>
        <v>2</v>
      </c>
      <c r="V246">
        <f t="shared" ca="1" si="43"/>
        <v>4</v>
      </c>
      <c r="W246">
        <f t="shared" ca="1" si="44"/>
        <v>0</v>
      </c>
      <c r="X246">
        <f t="shared" ca="1" si="45"/>
        <v>0</v>
      </c>
      <c r="Y246">
        <f t="shared" ca="1" si="46"/>
        <v>15</v>
      </c>
      <c r="Z246" t="str">
        <f t="shared" si="47"/>
        <v>Mi</v>
      </c>
      <c r="AA246">
        <f ca="1">VLOOKUP(Y246,音调排序索引表!$A$1:$B$14,2,FALSE)</f>
        <v>24</v>
      </c>
    </row>
    <row r="247" spans="1:27" ht="18.75" customHeight="1">
      <c r="A247" s="4"/>
      <c r="B247" s="4"/>
      <c r="C247" s="2"/>
      <c r="D247" s="2"/>
      <c r="E247" s="3"/>
      <c r="F247" s="2"/>
      <c r="G247" s="2"/>
      <c r="H247" s="1" t="str">
        <f>IF(LEFT(竖总表!F247,1)="`",RIGHT(竖总表!F247,LEN(竖总表!F247)-1),竖总表!F247)</f>
        <v>mai4</v>
      </c>
      <c r="I247" s="1" t="str">
        <f t="shared" si="36"/>
        <v>mai4</v>
      </c>
      <c r="J247" s="1" t="str">
        <f t="shared" si="37"/>
        <v>mai</v>
      </c>
      <c r="K247" s="1" t="str">
        <f t="shared" si="38"/>
        <v>m</v>
      </c>
      <c r="L247" s="1" t="str">
        <f t="shared" si="39"/>
        <v>ai</v>
      </c>
      <c r="M247" s="1">
        <f t="shared" si="40"/>
        <v>4</v>
      </c>
      <c r="N247" s="1">
        <f t="shared" si="41"/>
        <v>1</v>
      </c>
      <c r="O247" s="1">
        <v>1</v>
      </c>
      <c r="P247">
        <v>1</v>
      </c>
      <c r="Q247">
        <f ca="1">IFERROR(_xlfn.IFNA(MATCH($J247,INDIRECT("J"&amp;(1+P247)):$J$507,0)+P247,""),"")</f>
        <v>247</v>
      </c>
      <c r="R247" t="str">
        <f ca="1">IFERROR(_xlfn.IFNA(MATCH($J247,INDIRECT("J"&amp;(1+Q247)):$J$507,0)+Q247,""),"")</f>
        <v/>
      </c>
      <c r="S247" t="str">
        <f ca="1">IFERROR(_xlfn.IFNA(MATCH($J247,INDIRECT("J"&amp;(1+R247)):$J$507,0)+R247,""),"")</f>
        <v/>
      </c>
      <c r="T247" t="str">
        <f ca="1">IFERROR(_xlfn.IFNA(MATCH($J247,INDIRECT("J"&amp;(1+S247)):$J$507,0)+S247,""),"")</f>
        <v/>
      </c>
      <c r="U247">
        <f t="shared" ca="1" si="42"/>
        <v>4</v>
      </c>
      <c r="V247">
        <f t="shared" ca="1" si="43"/>
        <v>0</v>
      </c>
      <c r="W247">
        <f t="shared" ca="1" si="44"/>
        <v>0</v>
      </c>
      <c r="X247">
        <f t="shared" ca="1" si="45"/>
        <v>0</v>
      </c>
      <c r="Y247">
        <f t="shared" ca="1" si="46"/>
        <v>5</v>
      </c>
      <c r="Z247" t="str">
        <f t="shared" si="47"/>
        <v>Mai</v>
      </c>
      <c r="AA247">
        <f ca="1">VLOOKUP(Y247,音调排序索引表!$A$1:$B$14,2,FALSE)</f>
        <v>4</v>
      </c>
    </row>
    <row r="248" spans="1:27" ht="18.75" customHeight="1">
      <c r="A248" s="4"/>
      <c r="B248" s="4"/>
      <c r="C248" s="2"/>
      <c r="D248" s="2"/>
      <c r="E248" s="3"/>
      <c r="F248" s="2"/>
      <c r="G248" s="2"/>
      <c r="H248" s="1" t="str">
        <f>IF(LEFT(竖总表!F248,1)="`",RIGHT(竖总表!F248,LEN(竖总表!F248)-1),竖总表!F248)</f>
        <v>men2</v>
      </c>
      <c r="I248" s="1" t="str">
        <f t="shared" si="36"/>
        <v>men2</v>
      </c>
      <c r="J248" s="1" t="str">
        <f t="shared" si="37"/>
        <v>men</v>
      </c>
      <c r="K248" s="1" t="str">
        <f t="shared" si="38"/>
        <v>m</v>
      </c>
      <c r="L248" s="1" t="str">
        <f t="shared" si="39"/>
        <v>en</v>
      </c>
      <c r="M248" s="1">
        <f t="shared" si="40"/>
        <v>2</v>
      </c>
      <c r="N248" s="1">
        <f t="shared" si="41"/>
        <v>1</v>
      </c>
      <c r="O248" s="1">
        <v>1</v>
      </c>
      <c r="P248">
        <v>1</v>
      </c>
      <c r="Q248">
        <f ca="1">IFERROR(_xlfn.IFNA(MATCH($J248,INDIRECT("J"&amp;(1+P248)):$J$507,0)+P248,""),"")</f>
        <v>248</v>
      </c>
      <c r="R248" t="str">
        <f ca="1">IFERROR(_xlfn.IFNA(MATCH($J248,INDIRECT("J"&amp;(1+Q248)):$J$507,0)+Q248,""),"")</f>
        <v/>
      </c>
      <c r="S248" t="str">
        <f ca="1">IFERROR(_xlfn.IFNA(MATCH($J248,INDIRECT("J"&amp;(1+R248)):$J$507,0)+R248,""),"")</f>
        <v/>
      </c>
      <c r="T248" t="str">
        <f ca="1">IFERROR(_xlfn.IFNA(MATCH($J248,INDIRECT("J"&amp;(1+S248)):$J$507,0)+S248,""),"")</f>
        <v/>
      </c>
      <c r="U248">
        <f t="shared" ca="1" si="42"/>
        <v>2</v>
      </c>
      <c r="V248">
        <f t="shared" ca="1" si="43"/>
        <v>0</v>
      </c>
      <c r="W248">
        <f t="shared" ca="1" si="44"/>
        <v>0</v>
      </c>
      <c r="X248">
        <f t="shared" ca="1" si="45"/>
        <v>0</v>
      </c>
      <c r="Y248">
        <f t="shared" ca="1" si="46"/>
        <v>3</v>
      </c>
      <c r="Z248" t="str">
        <f t="shared" si="47"/>
        <v>Men</v>
      </c>
      <c r="AA248">
        <f ca="1">VLOOKUP(Y248,音调排序索引表!$A$1:$B$14,2,FALSE)</f>
        <v>2</v>
      </c>
    </row>
    <row r="249" spans="1:27" ht="18.75" customHeight="1">
      <c r="A249" s="4"/>
      <c r="B249" s="4"/>
      <c r="C249" s="2"/>
      <c r="D249" s="2"/>
      <c r="E249" s="3"/>
      <c r="F249" s="2"/>
      <c r="G249" s="2"/>
      <c r="H249" s="1" t="str">
        <f>IF(LEFT(竖总表!F249,1)="`",RIGHT(竖总表!F249,LEN(竖总表!F249)-1),竖总表!F249)</f>
        <v>mi4</v>
      </c>
      <c r="I249" s="1" t="str">
        <f t="shared" si="36"/>
        <v>mi4</v>
      </c>
      <c r="J249" s="1" t="str">
        <f t="shared" si="37"/>
        <v>mi</v>
      </c>
      <c r="K249" s="1" t="str">
        <f t="shared" si="38"/>
        <v>m</v>
      </c>
      <c r="L249" s="1" t="str">
        <f t="shared" si="39"/>
        <v>i</v>
      </c>
      <c r="M249" s="1">
        <f t="shared" si="40"/>
        <v>4</v>
      </c>
      <c r="N249" s="1">
        <f t="shared" si="41"/>
        <v>2</v>
      </c>
      <c r="O249" s="1">
        <v>1</v>
      </c>
      <c r="P249">
        <v>1</v>
      </c>
      <c r="Q249">
        <f ca="1">IFERROR(_xlfn.IFNA(MATCH($J249,INDIRECT("J"&amp;(1+P249)):$J$507,0)+P249,""),"")</f>
        <v>246</v>
      </c>
      <c r="R249">
        <f ca="1">IFERROR(_xlfn.IFNA(MATCH($J249,INDIRECT("J"&amp;(1+Q249)):$J$507,0)+Q249,""),"")</f>
        <v>249</v>
      </c>
      <c r="S249" t="str">
        <f ca="1">IFERROR(_xlfn.IFNA(MATCH($J249,INDIRECT("J"&amp;(1+R249)):$J$507,0)+R249,""),"")</f>
        <v/>
      </c>
      <c r="T249" t="str">
        <f ca="1">IFERROR(_xlfn.IFNA(MATCH($J249,INDIRECT("J"&amp;(1+S249)):$J$507,0)+S249,""),"")</f>
        <v/>
      </c>
      <c r="U249">
        <f t="shared" ca="1" si="42"/>
        <v>2</v>
      </c>
      <c r="V249">
        <f t="shared" ca="1" si="43"/>
        <v>4</v>
      </c>
      <c r="W249">
        <f t="shared" ca="1" si="44"/>
        <v>0</v>
      </c>
      <c r="X249">
        <f t="shared" ca="1" si="45"/>
        <v>0</v>
      </c>
      <c r="Y249">
        <f t="shared" ca="1" si="46"/>
        <v>15</v>
      </c>
      <c r="Z249" t="str">
        <f t="shared" si="47"/>
        <v>Mi</v>
      </c>
      <c r="AA249">
        <f ca="1">VLOOKUP(Y249,音调排序索引表!$A$1:$B$14,2,FALSE)</f>
        <v>24</v>
      </c>
    </row>
    <row r="250" spans="1:27" ht="18.75" customHeight="1">
      <c r="A250" s="4"/>
      <c r="B250" s="4"/>
      <c r="C250" s="2"/>
      <c r="D250" s="2"/>
      <c r="E250" s="3"/>
      <c r="F250" s="2"/>
      <c r="G250" s="2"/>
      <c r="H250" s="1" t="str">
        <f>IF(LEFT(竖总表!F250,1)="`",RIGHT(竖总表!F250,LEN(竖总表!F250)-1),竖总表!F250)</f>
        <v>mang2</v>
      </c>
      <c r="I250" s="1" t="str">
        <f t="shared" si="36"/>
        <v>mang2</v>
      </c>
      <c r="J250" s="1" t="str">
        <f t="shared" si="37"/>
        <v>mang</v>
      </c>
      <c r="K250" s="1" t="str">
        <f t="shared" si="38"/>
        <v>m</v>
      </c>
      <c r="L250" s="1" t="str">
        <f t="shared" si="39"/>
        <v>ang</v>
      </c>
      <c r="M250" s="1">
        <f t="shared" si="40"/>
        <v>2</v>
      </c>
      <c r="N250" s="1">
        <f t="shared" si="41"/>
        <v>1</v>
      </c>
      <c r="O250" s="1">
        <v>1</v>
      </c>
      <c r="P250">
        <v>1</v>
      </c>
      <c r="Q250">
        <f ca="1">IFERROR(_xlfn.IFNA(MATCH($J250,INDIRECT("J"&amp;(1+P250)):$J$507,0)+P250,""),"")</f>
        <v>250</v>
      </c>
      <c r="R250" t="str">
        <f ca="1">IFERROR(_xlfn.IFNA(MATCH($J250,INDIRECT("J"&amp;(1+Q250)):$J$507,0)+Q250,""),"")</f>
        <v/>
      </c>
      <c r="S250" t="str">
        <f ca="1">IFERROR(_xlfn.IFNA(MATCH($J250,INDIRECT("J"&amp;(1+R250)):$J$507,0)+R250,""),"")</f>
        <v/>
      </c>
      <c r="T250" t="str">
        <f ca="1">IFERROR(_xlfn.IFNA(MATCH($J250,INDIRECT("J"&amp;(1+S250)):$J$507,0)+S250,""),"")</f>
        <v/>
      </c>
      <c r="U250">
        <f t="shared" ca="1" si="42"/>
        <v>2</v>
      </c>
      <c r="V250">
        <f t="shared" ca="1" si="43"/>
        <v>0</v>
      </c>
      <c r="W250">
        <f t="shared" ca="1" si="44"/>
        <v>0</v>
      </c>
      <c r="X250">
        <f t="shared" ca="1" si="45"/>
        <v>0</v>
      </c>
      <c r="Y250">
        <f t="shared" ca="1" si="46"/>
        <v>3</v>
      </c>
      <c r="Z250" t="str">
        <f t="shared" si="47"/>
        <v>Mang</v>
      </c>
      <c r="AA250">
        <f ca="1">VLOOKUP(Y250,音调排序索引表!$A$1:$B$14,2,FALSE)</f>
        <v>2</v>
      </c>
    </row>
    <row r="251" spans="1:27" ht="18.75" customHeight="1">
      <c r="A251" s="4"/>
      <c r="B251" s="4"/>
      <c r="C251" s="2"/>
      <c r="D251" s="2"/>
      <c r="E251" s="3"/>
      <c r="F251" s="2"/>
      <c r="G251" s="2"/>
      <c r="H251" s="1" t="str">
        <f>IF(LEFT(竖总表!F251,1)="`",RIGHT(竖总表!F251,LEN(竖总表!F251)-1),竖总表!F251)</f>
        <v>mie4</v>
      </c>
      <c r="I251" s="1" t="str">
        <f t="shared" si="36"/>
        <v>mie4</v>
      </c>
      <c r="J251" s="1" t="str">
        <f t="shared" si="37"/>
        <v>mie</v>
      </c>
      <c r="K251" s="1" t="str">
        <f t="shared" si="38"/>
        <v>m</v>
      </c>
      <c r="L251" s="1" t="str">
        <f t="shared" si="39"/>
        <v>ie</v>
      </c>
      <c r="M251" s="1">
        <f t="shared" si="40"/>
        <v>4</v>
      </c>
      <c r="N251" s="1">
        <f t="shared" si="41"/>
        <v>1</v>
      </c>
      <c r="O251" s="1">
        <v>1</v>
      </c>
      <c r="P251">
        <v>1</v>
      </c>
      <c r="Q251">
        <f ca="1">IFERROR(_xlfn.IFNA(MATCH($J251,INDIRECT("J"&amp;(1+P251)):$J$507,0)+P251,""),"")</f>
        <v>251</v>
      </c>
      <c r="R251" t="str">
        <f ca="1">IFERROR(_xlfn.IFNA(MATCH($J251,INDIRECT("J"&amp;(1+Q251)):$J$507,0)+Q251,""),"")</f>
        <v/>
      </c>
      <c r="S251" t="str">
        <f ca="1">IFERROR(_xlfn.IFNA(MATCH($J251,INDIRECT("J"&amp;(1+R251)):$J$507,0)+R251,""),"")</f>
        <v/>
      </c>
      <c r="T251" t="str">
        <f ca="1">IFERROR(_xlfn.IFNA(MATCH($J251,INDIRECT("J"&amp;(1+S251)):$J$507,0)+S251,""),"")</f>
        <v/>
      </c>
      <c r="U251">
        <f t="shared" ca="1" si="42"/>
        <v>4</v>
      </c>
      <c r="V251">
        <f t="shared" ca="1" si="43"/>
        <v>0</v>
      </c>
      <c r="W251">
        <f t="shared" ca="1" si="44"/>
        <v>0</v>
      </c>
      <c r="X251">
        <f t="shared" ca="1" si="45"/>
        <v>0</v>
      </c>
      <c r="Y251">
        <f t="shared" ca="1" si="46"/>
        <v>5</v>
      </c>
      <c r="Z251" t="str">
        <f t="shared" si="47"/>
        <v>Mie</v>
      </c>
      <c r="AA251">
        <f ca="1">VLOOKUP(Y251,音调排序索引表!$A$1:$B$14,2,FALSE)</f>
        <v>4</v>
      </c>
    </row>
    <row r="252" spans="1:27" ht="18.75" customHeight="1">
      <c r="A252" s="4"/>
      <c r="B252" s="4"/>
      <c r="C252" s="2"/>
      <c r="D252" s="2"/>
      <c r="E252" s="3"/>
      <c r="F252" s="2"/>
      <c r="G252" s="2"/>
      <c r="H252" s="1" t="str">
        <f>IF(LEFT(竖总表!F252,1)="`",RIGHT(竖总表!F252,LEN(竖总表!F252)-1),竖总表!F252)</f>
        <v>min2</v>
      </c>
      <c r="I252" s="1" t="str">
        <f t="shared" si="36"/>
        <v>min2</v>
      </c>
      <c r="J252" s="1" t="str">
        <f t="shared" si="37"/>
        <v>min</v>
      </c>
      <c r="K252" s="1" t="str">
        <f t="shared" si="38"/>
        <v>m</v>
      </c>
      <c r="L252" s="1" t="str">
        <f t="shared" si="39"/>
        <v>in</v>
      </c>
      <c r="M252" s="1">
        <f t="shared" si="40"/>
        <v>2</v>
      </c>
      <c r="N252" s="1">
        <f t="shared" si="41"/>
        <v>1</v>
      </c>
      <c r="O252" s="1">
        <v>1</v>
      </c>
      <c r="P252">
        <v>1</v>
      </c>
      <c r="Q252">
        <f ca="1">IFERROR(_xlfn.IFNA(MATCH($J252,INDIRECT("J"&amp;(1+P252)):$J$507,0)+P252,""),"")</f>
        <v>252</v>
      </c>
      <c r="R252" t="str">
        <f ca="1">IFERROR(_xlfn.IFNA(MATCH($J252,INDIRECT("J"&amp;(1+Q252)):$J$507,0)+Q252,""),"")</f>
        <v/>
      </c>
      <c r="S252" t="str">
        <f ca="1">IFERROR(_xlfn.IFNA(MATCH($J252,INDIRECT("J"&amp;(1+R252)):$J$507,0)+R252,""),"")</f>
        <v/>
      </c>
      <c r="T252" t="str">
        <f ca="1">IFERROR(_xlfn.IFNA(MATCH($J252,INDIRECT("J"&amp;(1+S252)):$J$507,0)+S252,""),"")</f>
        <v/>
      </c>
      <c r="U252">
        <f t="shared" ca="1" si="42"/>
        <v>2</v>
      </c>
      <c r="V252">
        <f t="shared" ca="1" si="43"/>
        <v>0</v>
      </c>
      <c r="W252">
        <f t="shared" ca="1" si="44"/>
        <v>0</v>
      </c>
      <c r="X252">
        <f t="shared" ca="1" si="45"/>
        <v>0</v>
      </c>
      <c r="Y252">
        <f t="shared" ca="1" si="46"/>
        <v>3</v>
      </c>
      <c r="Z252" t="str">
        <f t="shared" si="47"/>
        <v>Min</v>
      </c>
      <c r="AA252">
        <f ca="1">VLOOKUP(Y252,音调排序索引表!$A$1:$B$14,2,FALSE)</f>
        <v>2</v>
      </c>
    </row>
    <row r="253" spans="1:27" ht="18.75" customHeight="1">
      <c r="A253" s="4"/>
      <c r="B253" s="4"/>
      <c r="C253" s="2"/>
      <c r="D253" s="2"/>
      <c r="E253" s="3"/>
      <c r="F253" s="2"/>
      <c r="G253" s="2"/>
      <c r="H253" s="1" t="str">
        <f>IF(LEFT(竖总表!F253,1)="`",RIGHT(竖总表!F253,LEN(竖总表!F253)-1),竖总表!F253)</f>
        <v>mian2</v>
      </c>
      <c r="I253" s="1" t="str">
        <f t="shared" si="36"/>
        <v>mian2</v>
      </c>
      <c r="J253" s="1" t="str">
        <f t="shared" si="37"/>
        <v>mian</v>
      </c>
      <c r="K253" s="1" t="str">
        <f t="shared" si="38"/>
        <v>m</v>
      </c>
      <c r="L253" s="1" t="str">
        <f t="shared" si="39"/>
        <v>ian</v>
      </c>
      <c r="M253" s="1">
        <f t="shared" si="40"/>
        <v>2</v>
      </c>
      <c r="N253" s="1">
        <f t="shared" si="41"/>
        <v>2</v>
      </c>
      <c r="O253" s="1">
        <v>1</v>
      </c>
      <c r="P253">
        <v>1</v>
      </c>
      <c r="Q253">
        <f ca="1">IFERROR(_xlfn.IFNA(MATCH($J253,INDIRECT("J"&amp;(1+P253)):$J$507,0)+P253,""),"")</f>
        <v>245</v>
      </c>
      <c r="R253">
        <f ca="1">IFERROR(_xlfn.IFNA(MATCH($J253,INDIRECT("J"&amp;(1+Q253)):$J$507,0)+Q253,""),"")</f>
        <v>253</v>
      </c>
      <c r="S253" t="str">
        <f ca="1">IFERROR(_xlfn.IFNA(MATCH($J253,INDIRECT("J"&amp;(1+R253)):$J$507,0)+R253,""),"")</f>
        <v/>
      </c>
      <c r="T253" t="str">
        <f ca="1">IFERROR(_xlfn.IFNA(MATCH($J253,INDIRECT("J"&amp;(1+S253)):$J$507,0)+S253,""),"")</f>
        <v/>
      </c>
      <c r="U253">
        <f t="shared" ca="1" si="42"/>
        <v>4</v>
      </c>
      <c r="V253">
        <f t="shared" ca="1" si="43"/>
        <v>2</v>
      </c>
      <c r="W253">
        <f t="shared" ca="1" si="44"/>
        <v>0</v>
      </c>
      <c r="X253">
        <f t="shared" ca="1" si="45"/>
        <v>0</v>
      </c>
      <c r="Y253">
        <f t="shared" ca="1" si="46"/>
        <v>15</v>
      </c>
      <c r="Z253" t="str">
        <f t="shared" si="47"/>
        <v>Mian</v>
      </c>
      <c r="AA253">
        <f ca="1">VLOOKUP(Y253,音调排序索引表!$A$1:$B$14,2,FALSE)</f>
        <v>24</v>
      </c>
    </row>
    <row r="254" spans="1:27" ht="18.75" customHeight="1">
      <c r="A254" s="4"/>
      <c r="B254" s="4"/>
      <c r="C254" s="2"/>
      <c r="D254" s="2"/>
      <c r="E254" s="3"/>
      <c r="F254" s="2"/>
      <c r="G254" s="2"/>
      <c r="H254" s="1" t="str">
        <f>IF(LEFT(竖总表!F254,1)="`",RIGHT(竖总表!F254,LEN(竖总表!F254)-1),竖总表!F254)</f>
        <v>mu3</v>
      </c>
      <c r="I254" s="1" t="str">
        <f t="shared" si="36"/>
        <v>mu3</v>
      </c>
      <c r="J254" s="1" t="str">
        <f t="shared" si="37"/>
        <v>mu</v>
      </c>
      <c r="K254" s="1" t="str">
        <f t="shared" si="38"/>
        <v>m</v>
      </c>
      <c r="L254" s="1" t="str">
        <f t="shared" si="39"/>
        <v>u</v>
      </c>
      <c r="M254" s="1">
        <f t="shared" si="40"/>
        <v>3</v>
      </c>
      <c r="N254" s="1">
        <f t="shared" si="41"/>
        <v>2</v>
      </c>
      <c r="O254" s="1">
        <v>1</v>
      </c>
      <c r="P254">
        <v>1</v>
      </c>
      <c r="Q254">
        <f ca="1">IFERROR(_xlfn.IFNA(MATCH($J254,INDIRECT("J"&amp;(1+P254)):$J$507,0)+P254,""),"")</f>
        <v>254</v>
      </c>
      <c r="R254">
        <f ca="1">IFERROR(_xlfn.IFNA(MATCH($J254,INDIRECT("J"&amp;(1+Q254)):$J$507,0)+Q254,""),"")</f>
        <v>264</v>
      </c>
      <c r="S254" t="str">
        <f ca="1">IFERROR(_xlfn.IFNA(MATCH($J254,INDIRECT("J"&amp;(1+R254)):$J$507,0)+R254,""),"")</f>
        <v/>
      </c>
      <c r="T254" t="str">
        <f ca="1">IFERROR(_xlfn.IFNA(MATCH($J254,INDIRECT("J"&amp;(1+S254)):$J$507,0)+S254,""),"")</f>
        <v/>
      </c>
      <c r="U254">
        <f t="shared" ca="1" si="42"/>
        <v>3</v>
      </c>
      <c r="V254">
        <f t="shared" ca="1" si="43"/>
        <v>4</v>
      </c>
      <c r="W254">
        <f t="shared" ca="1" si="44"/>
        <v>0</v>
      </c>
      <c r="X254">
        <f t="shared" ca="1" si="45"/>
        <v>0</v>
      </c>
      <c r="Y254">
        <f t="shared" ca="1" si="46"/>
        <v>20</v>
      </c>
      <c r="Z254" t="str">
        <f t="shared" si="47"/>
        <v>Mu</v>
      </c>
      <c r="AA254">
        <f ca="1">VLOOKUP(Y254,音调排序索引表!$A$1:$B$14,2,FALSE)</f>
        <v>34</v>
      </c>
    </row>
    <row r="255" spans="1:27" ht="18.75" customHeight="1">
      <c r="A255" s="4"/>
      <c r="B255" s="4"/>
      <c r="C255" s="2"/>
      <c r="D255" s="2"/>
      <c r="E255" s="3"/>
      <c r="F255" s="2"/>
      <c r="G255" s="2"/>
      <c r="H255" s="1" t="str">
        <f>IF(LEFT(竖总表!F255,1)="`",RIGHT(竖总表!F255,LEN(竖总表!F255)-1),竖总表!F255)</f>
        <v>meng3</v>
      </c>
      <c r="I255" s="1" t="str">
        <f t="shared" si="36"/>
        <v>meng3</v>
      </c>
      <c r="J255" s="1" t="str">
        <f t="shared" si="37"/>
        <v>meng</v>
      </c>
      <c r="K255" s="1" t="str">
        <f t="shared" si="38"/>
        <v>m</v>
      </c>
      <c r="L255" s="1" t="str">
        <f t="shared" si="39"/>
        <v>eng</v>
      </c>
      <c r="M255" s="1">
        <f t="shared" si="40"/>
        <v>3</v>
      </c>
      <c r="N255" s="1">
        <f t="shared" si="41"/>
        <v>1</v>
      </c>
      <c r="O255" s="1">
        <v>1</v>
      </c>
      <c r="P255">
        <v>1</v>
      </c>
      <c r="Q255">
        <f ca="1">IFERROR(_xlfn.IFNA(MATCH($J255,INDIRECT("J"&amp;(1+P255)):$J$507,0)+P255,""),"")</f>
        <v>255</v>
      </c>
      <c r="R255" t="str">
        <f ca="1">IFERROR(_xlfn.IFNA(MATCH($J255,INDIRECT("J"&amp;(1+Q255)):$J$507,0)+Q255,""),"")</f>
        <v/>
      </c>
      <c r="S255" t="str">
        <f ca="1">IFERROR(_xlfn.IFNA(MATCH($J255,INDIRECT("J"&amp;(1+R255)):$J$507,0)+R255,""),"")</f>
        <v/>
      </c>
      <c r="T255" t="str">
        <f ca="1">IFERROR(_xlfn.IFNA(MATCH($J255,INDIRECT("J"&amp;(1+S255)):$J$507,0)+S255,""),"")</f>
        <v/>
      </c>
      <c r="U255">
        <f t="shared" ca="1" si="42"/>
        <v>3</v>
      </c>
      <c r="V255">
        <f t="shared" ca="1" si="43"/>
        <v>0</v>
      </c>
      <c r="W255">
        <f t="shared" ca="1" si="44"/>
        <v>0</v>
      </c>
      <c r="X255">
        <f t="shared" ca="1" si="45"/>
        <v>0</v>
      </c>
      <c r="Y255">
        <f t="shared" ca="1" si="46"/>
        <v>4</v>
      </c>
      <c r="Z255" t="str">
        <f t="shared" si="47"/>
        <v>Meng</v>
      </c>
      <c r="AA255">
        <f ca="1">VLOOKUP(Y255,音调排序索引表!$A$1:$B$14,2,FALSE)</f>
        <v>3</v>
      </c>
    </row>
    <row r="256" spans="1:27" ht="18.75" customHeight="1">
      <c r="A256" s="4"/>
      <c r="B256" s="4"/>
      <c r="C256" s="2"/>
      <c r="D256" s="2"/>
      <c r="E256" s="3"/>
      <c r="F256" s="2"/>
      <c r="G256" s="2"/>
      <c r="H256" s="1" t="str">
        <f>IF(LEFT(竖总表!F256,1)="`",RIGHT(竖总表!F256,LEN(竖总表!F256)-1),竖总表!F256)</f>
        <v>mao1</v>
      </c>
      <c r="I256" s="1" t="str">
        <f t="shared" si="36"/>
        <v>mao1</v>
      </c>
      <c r="J256" s="1" t="str">
        <f t="shared" si="37"/>
        <v>mao</v>
      </c>
      <c r="K256" s="1" t="str">
        <f t="shared" si="38"/>
        <v>m</v>
      </c>
      <c r="L256" s="1" t="str">
        <f t="shared" si="39"/>
        <v>ao</v>
      </c>
      <c r="M256" s="1">
        <f t="shared" si="40"/>
        <v>1</v>
      </c>
      <c r="N256" s="1">
        <f t="shared" si="41"/>
        <v>2</v>
      </c>
      <c r="O256" s="1">
        <v>1</v>
      </c>
      <c r="P256">
        <v>1</v>
      </c>
      <c r="Q256">
        <f ca="1">IFERROR(_xlfn.IFNA(MATCH($J256,INDIRECT("J"&amp;(1+P256)):$J$507,0)+P256,""),"")</f>
        <v>256</v>
      </c>
      <c r="R256">
        <f ca="1">IFERROR(_xlfn.IFNA(MATCH($J256,INDIRECT("J"&amp;(1+Q256)):$J$507,0)+Q256,""),"")</f>
        <v>265</v>
      </c>
      <c r="S256" t="str">
        <f ca="1">IFERROR(_xlfn.IFNA(MATCH($J256,INDIRECT("J"&amp;(1+R256)):$J$507,0)+R256,""),"")</f>
        <v/>
      </c>
      <c r="T256" t="str">
        <f ca="1">IFERROR(_xlfn.IFNA(MATCH($J256,INDIRECT("J"&amp;(1+S256)):$J$507,0)+S256,""),"")</f>
        <v/>
      </c>
      <c r="U256">
        <f t="shared" ca="1" si="42"/>
        <v>1</v>
      </c>
      <c r="V256">
        <f t="shared" ca="1" si="43"/>
        <v>4</v>
      </c>
      <c r="W256">
        <f t="shared" ca="1" si="44"/>
        <v>0</v>
      </c>
      <c r="X256">
        <f t="shared" ca="1" si="45"/>
        <v>0</v>
      </c>
      <c r="Y256">
        <f t="shared" ca="1" si="46"/>
        <v>10</v>
      </c>
      <c r="Z256" t="str">
        <f t="shared" si="47"/>
        <v>Mao</v>
      </c>
      <c r="AA256">
        <f ca="1">VLOOKUP(Y256,音调排序索引表!$A$1:$B$14,2,FALSE)</f>
        <v>14</v>
      </c>
    </row>
    <row r="257" spans="1:27" ht="18.75" customHeight="1">
      <c r="A257" s="4"/>
      <c r="B257" s="4"/>
      <c r="C257" s="2"/>
      <c r="D257" s="2"/>
      <c r="E257" s="3"/>
      <c r="F257" s="2"/>
      <c r="G257" s="2"/>
      <c r="H257" s="1" t="str">
        <f>IF(LEFT(竖总表!F257,1)="`",RIGHT(竖总表!F257,LEN(竖总表!F257)-1),竖总表!F257)</f>
        <v>mo4</v>
      </c>
      <c r="I257" s="1" t="str">
        <f t="shared" si="36"/>
        <v>mo4</v>
      </c>
      <c r="J257" s="1" t="str">
        <f t="shared" si="37"/>
        <v>mo</v>
      </c>
      <c r="K257" s="1" t="str">
        <f t="shared" si="38"/>
        <v>m</v>
      </c>
      <c r="L257" s="1" t="str">
        <f t="shared" si="39"/>
        <v>o</v>
      </c>
      <c r="M257" s="1">
        <f t="shared" si="40"/>
        <v>4</v>
      </c>
      <c r="N257" s="1">
        <f t="shared" si="41"/>
        <v>2</v>
      </c>
      <c r="O257" s="1">
        <v>1</v>
      </c>
      <c r="P257">
        <v>1</v>
      </c>
      <c r="Q257">
        <f ca="1">IFERROR(_xlfn.IFNA(MATCH($J257,INDIRECT("J"&amp;(1+P257)):$J$507,0)+P257,""),"")</f>
        <v>257</v>
      </c>
      <c r="R257">
        <f ca="1">IFERROR(_xlfn.IFNA(MATCH($J257,INDIRECT("J"&amp;(1+Q257)):$J$507,0)+Q257,""),"")</f>
        <v>262</v>
      </c>
      <c r="S257" t="str">
        <f ca="1">IFERROR(_xlfn.IFNA(MATCH($J257,INDIRECT("J"&amp;(1+R257)):$J$507,0)+R257,""),"")</f>
        <v/>
      </c>
      <c r="T257" t="str">
        <f ca="1">IFERROR(_xlfn.IFNA(MATCH($J257,INDIRECT("J"&amp;(1+S257)):$J$507,0)+S257,""),"")</f>
        <v/>
      </c>
      <c r="U257">
        <f t="shared" ca="1" si="42"/>
        <v>4</v>
      </c>
      <c r="V257">
        <f t="shared" ca="1" si="43"/>
        <v>2</v>
      </c>
      <c r="W257">
        <f t="shared" ca="1" si="44"/>
        <v>0</v>
      </c>
      <c r="X257">
        <f t="shared" ca="1" si="45"/>
        <v>0</v>
      </c>
      <c r="Y257">
        <f t="shared" ca="1" si="46"/>
        <v>15</v>
      </c>
      <c r="Z257" t="str">
        <f t="shared" si="47"/>
        <v>Mo</v>
      </c>
      <c r="AA257">
        <f ca="1">VLOOKUP(Y257,音调排序索引表!$A$1:$B$14,2,FALSE)</f>
        <v>24</v>
      </c>
    </row>
    <row r="258" spans="1:27" ht="18.75" customHeight="1">
      <c r="A258" s="4"/>
      <c r="B258" s="4"/>
      <c r="C258" s="2"/>
      <c r="D258" s="2"/>
      <c r="E258" s="3"/>
      <c r="F258" s="2"/>
      <c r="G258" s="2"/>
      <c r="H258" s="1" t="str">
        <f>IF(LEFT(竖总表!F258,1)="`",RIGHT(竖总表!F258,LEN(竖总表!F258)-1),竖总表!F258)</f>
        <v>ma2</v>
      </c>
      <c r="I258" s="1" t="str">
        <f t="shared" ref="I258:I321" si="48">IF(MID(H258,2,1)="h",LEFT(H258,1)&amp;RIGHT(H258,LEN(H258)-2),H258)</f>
        <v>ma2</v>
      </c>
      <c r="J258" s="1" t="str">
        <f t="shared" ref="J258:J321" si="49">LEFT(I258,LEN(I258)-1)</f>
        <v>ma</v>
      </c>
      <c r="K258" s="1" t="str">
        <f t="shared" ref="K258:K321" si="50">LEFT(I258,1)</f>
        <v>m</v>
      </c>
      <c r="L258" s="1" t="str">
        <f t="shared" ref="L258:L321" si="51">IF(OR(K258="a",K258="e",K258="o"),LEFT(I258,LEN(I258)-1),MID(I258,2,LEN(I258)-2))</f>
        <v>a</v>
      </c>
      <c r="M258" s="1">
        <f t="shared" ref="M258:M321" si="52">_xlfn.NUMBERVALUE(RIGHT(I258,1))</f>
        <v>2</v>
      </c>
      <c r="N258" s="1">
        <f t="shared" ref="N258:N321" si="53">COUNTIF(J:J,J258)</f>
        <v>2</v>
      </c>
      <c r="O258" s="1">
        <v>1</v>
      </c>
      <c r="P258">
        <v>1</v>
      </c>
      <c r="Q258">
        <f ca="1">IFERROR(_xlfn.IFNA(MATCH($J258,INDIRECT("J"&amp;(1+P258)):$J$507,0)+P258,""),"")</f>
        <v>244</v>
      </c>
      <c r="R258">
        <f ca="1">IFERROR(_xlfn.IFNA(MATCH($J258,INDIRECT("J"&amp;(1+Q258)):$J$507,0)+Q258,""),"")</f>
        <v>258</v>
      </c>
      <c r="S258" t="str">
        <f ca="1">IFERROR(_xlfn.IFNA(MATCH($J258,INDIRECT("J"&amp;(1+R258)):$J$507,0)+R258,""),"")</f>
        <v/>
      </c>
      <c r="T258" t="str">
        <f ca="1">IFERROR(_xlfn.IFNA(MATCH($J258,INDIRECT("J"&amp;(1+S258)):$J$507,0)+S258,""),"")</f>
        <v/>
      </c>
      <c r="U258">
        <f t="shared" ref="U258:U321" ca="1" si="54">IFERROR(INDEX($M:$M,Q258),0)</f>
        <v>3</v>
      </c>
      <c r="V258">
        <f t="shared" ref="V258:V321" ca="1" si="55">IFERROR(INDEX($M:$M,R258),0)</f>
        <v>2</v>
      </c>
      <c r="W258">
        <f t="shared" ref="W258:W321" ca="1" si="56">IFERROR(INDEX($M:$M,S258),0)</f>
        <v>0</v>
      </c>
      <c r="X258">
        <f t="shared" ref="X258:X321" ca="1" si="57">IFERROR(INDEX($M:$M,T258),0)</f>
        <v>0</v>
      </c>
      <c r="Y258">
        <f t="shared" ref="Y258:Y321" ca="1" si="58">(U258+1)*(V258+1)*(W258+1)*(X258+1)</f>
        <v>12</v>
      </c>
      <c r="Z258" t="str">
        <f t="shared" ref="Z258:Z321" si="59">UPPER(K258)&amp;L258</f>
        <v>Ma</v>
      </c>
      <c r="AA258">
        <f ca="1">VLOOKUP(Y258,音调排序索引表!$A$1:$B$14,2,FALSE)</f>
        <v>23</v>
      </c>
    </row>
    <row r="259" spans="1:27" ht="18.75" customHeight="1">
      <c r="A259" s="4"/>
      <c r="B259" s="4"/>
      <c r="C259" s="2"/>
      <c r="D259" s="2"/>
      <c r="E259" s="3"/>
      <c r="F259" s="2"/>
      <c r="G259" s="2"/>
      <c r="H259" s="1" t="str">
        <f>IF(LEFT(竖总表!F259,1)="`",RIGHT(竖总表!F259,LEN(竖总表!F259)-1),竖总表!F259)</f>
        <v>ming2</v>
      </c>
      <c r="I259" s="1" t="str">
        <f t="shared" si="48"/>
        <v>ming2</v>
      </c>
      <c r="J259" s="1" t="str">
        <f t="shared" si="49"/>
        <v>ming</v>
      </c>
      <c r="K259" s="1" t="str">
        <f t="shared" si="50"/>
        <v>m</v>
      </c>
      <c r="L259" s="1" t="str">
        <f t="shared" si="51"/>
        <v>ing</v>
      </c>
      <c r="M259" s="1">
        <f t="shared" si="52"/>
        <v>2</v>
      </c>
      <c r="N259" s="1">
        <f t="shared" si="53"/>
        <v>1</v>
      </c>
      <c r="O259" s="1">
        <v>1</v>
      </c>
      <c r="P259">
        <v>1</v>
      </c>
      <c r="Q259">
        <f ca="1">IFERROR(_xlfn.IFNA(MATCH($J259,INDIRECT("J"&amp;(1+P259)):$J$507,0)+P259,""),"")</f>
        <v>259</v>
      </c>
      <c r="R259" t="str">
        <f ca="1">IFERROR(_xlfn.IFNA(MATCH($J259,INDIRECT("J"&amp;(1+Q259)):$J$507,0)+Q259,""),"")</f>
        <v/>
      </c>
      <c r="S259" t="str">
        <f ca="1">IFERROR(_xlfn.IFNA(MATCH($J259,INDIRECT("J"&amp;(1+R259)):$J$507,0)+R259,""),"")</f>
        <v/>
      </c>
      <c r="T259" t="str">
        <f ca="1">IFERROR(_xlfn.IFNA(MATCH($J259,INDIRECT("J"&amp;(1+S259)):$J$507,0)+S259,""),"")</f>
        <v/>
      </c>
      <c r="U259">
        <f t="shared" ca="1" si="54"/>
        <v>2</v>
      </c>
      <c r="V259">
        <f t="shared" ca="1" si="55"/>
        <v>0</v>
      </c>
      <c r="W259">
        <f t="shared" ca="1" si="56"/>
        <v>0</v>
      </c>
      <c r="X259">
        <f t="shared" ca="1" si="57"/>
        <v>0</v>
      </c>
      <c r="Y259">
        <f t="shared" ca="1" si="58"/>
        <v>3</v>
      </c>
      <c r="Z259" t="str">
        <f t="shared" si="59"/>
        <v>Ming</v>
      </c>
      <c r="AA259">
        <f ca="1">VLOOKUP(Y259,音调排序索引表!$A$1:$B$14,2,FALSE)</f>
        <v>2</v>
      </c>
    </row>
    <row r="260" spans="1:27" ht="18.75" customHeight="1">
      <c r="A260" s="4"/>
      <c r="B260" s="4"/>
      <c r="C260" s="2"/>
      <c r="D260" s="2"/>
      <c r="E260" s="3"/>
      <c r="F260" s="2"/>
      <c r="G260" s="2"/>
      <c r="H260" s="1" t="str">
        <f>IF(LEFT(竖总表!F260,1)="`",RIGHT(竖总表!F260,LEN(竖总表!F260)-1),竖总表!F260)</f>
        <v>miu4</v>
      </c>
      <c r="I260" s="1" t="str">
        <f t="shared" si="48"/>
        <v>miu4</v>
      </c>
      <c r="J260" s="1" t="str">
        <f t="shared" si="49"/>
        <v>miu</v>
      </c>
      <c r="K260" s="1" t="str">
        <f t="shared" si="50"/>
        <v>m</v>
      </c>
      <c r="L260" s="1" t="str">
        <f t="shared" si="51"/>
        <v>iu</v>
      </c>
      <c r="M260" s="1">
        <f t="shared" si="52"/>
        <v>4</v>
      </c>
      <c r="N260" s="1">
        <f t="shared" si="53"/>
        <v>1</v>
      </c>
      <c r="O260" s="1">
        <v>1</v>
      </c>
      <c r="P260">
        <v>1</v>
      </c>
      <c r="Q260">
        <f ca="1">IFERROR(_xlfn.IFNA(MATCH($J260,INDIRECT("J"&amp;(1+P260)):$J$507,0)+P260,""),"")</f>
        <v>260</v>
      </c>
      <c r="R260" t="str">
        <f ca="1">IFERROR(_xlfn.IFNA(MATCH($J260,INDIRECT("J"&amp;(1+Q260)):$J$507,0)+Q260,""),"")</f>
        <v/>
      </c>
      <c r="S260" t="str">
        <f ca="1">IFERROR(_xlfn.IFNA(MATCH($J260,INDIRECT("J"&amp;(1+R260)):$J$507,0)+R260,""),"")</f>
        <v/>
      </c>
      <c r="T260" t="str">
        <f ca="1">IFERROR(_xlfn.IFNA(MATCH($J260,INDIRECT("J"&amp;(1+S260)):$J$507,0)+S260,""),"")</f>
        <v/>
      </c>
      <c r="U260">
        <f t="shared" ca="1" si="54"/>
        <v>4</v>
      </c>
      <c r="V260">
        <f t="shared" ca="1" si="55"/>
        <v>0</v>
      </c>
      <c r="W260">
        <f t="shared" ca="1" si="56"/>
        <v>0</v>
      </c>
      <c r="X260">
        <f t="shared" ca="1" si="57"/>
        <v>0</v>
      </c>
      <c r="Y260">
        <f t="shared" ca="1" si="58"/>
        <v>5</v>
      </c>
      <c r="Z260" t="str">
        <f t="shared" si="59"/>
        <v>Miu</v>
      </c>
      <c r="AA260">
        <f ca="1">VLOOKUP(Y260,音调排序索引表!$A$1:$B$14,2,FALSE)</f>
        <v>4</v>
      </c>
    </row>
    <row r="261" spans="1:27" ht="18.75" customHeight="1">
      <c r="A261" s="4"/>
      <c r="B261" s="4"/>
      <c r="C261" s="2"/>
      <c r="D261" s="2"/>
      <c r="E261" s="3"/>
      <c r="F261" s="2"/>
      <c r="G261" s="2"/>
      <c r="H261" s="1" t="str">
        <f>IF(LEFT(竖总表!F261,1)="`",RIGHT(竖总表!F261,LEN(竖总表!F261)-1),竖总表!F261)</f>
        <v>man2</v>
      </c>
      <c r="I261" s="1" t="str">
        <f t="shared" si="48"/>
        <v>man2</v>
      </c>
      <c r="J261" s="1" t="str">
        <f t="shared" si="49"/>
        <v>man</v>
      </c>
      <c r="K261" s="1" t="str">
        <f t="shared" si="50"/>
        <v>m</v>
      </c>
      <c r="L261" s="1" t="str">
        <f t="shared" si="51"/>
        <v>an</v>
      </c>
      <c r="M261" s="1">
        <f t="shared" si="52"/>
        <v>2</v>
      </c>
      <c r="N261" s="1">
        <f t="shared" si="53"/>
        <v>1</v>
      </c>
      <c r="O261" s="1">
        <v>1</v>
      </c>
      <c r="P261">
        <v>1</v>
      </c>
      <c r="Q261">
        <f ca="1">IFERROR(_xlfn.IFNA(MATCH($J261,INDIRECT("J"&amp;(1+P261)):$J$507,0)+P261,""),"")</f>
        <v>261</v>
      </c>
      <c r="R261" t="str">
        <f ca="1">IFERROR(_xlfn.IFNA(MATCH($J261,INDIRECT("J"&amp;(1+Q261)):$J$507,0)+Q261,""),"")</f>
        <v/>
      </c>
      <c r="S261" t="str">
        <f ca="1">IFERROR(_xlfn.IFNA(MATCH($J261,INDIRECT("J"&amp;(1+R261)):$J$507,0)+R261,""),"")</f>
        <v/>
      </c>
      <c r="T261" t="str">
        <f ca="1">IFERROR(_xlfn.IFNA(MATCH($J261,INDIRECT("J"&amp;(1+S261)):$J$507,0)+S261,""),"")</f>
        <v/>
      </c>
      <c r="U261">
        <f t="shared" ca="1" si="54"/>
        <v>2</v>
      </c>
      <c r="V261">
        <f t="shared" ca="1" si="55"/>
        <v>0</v>
      </c>
      <c r="W261">
        <f t="shared" ca="1" si="56"/>
        <v>0</v>
      </c>
      <c r="X261">
        <f t="shared" ca="1" si="57"/>
        <v>0</v>
      </c>
      <c r="Y261">
        <f t="shared" ca="1" si="58"/>
        <v>3</v>
      </c>
      <c r="Z261" t="str">
        <f t="shared" si="59"/>
        <v>Man</v>
      </c>
      <c r="AA261">
        <f ca="1">VLOOKUP(Y261,音调排序索引表!$A$1:$B$14,2,FALSE)</f>
        <v>2</v>
      </c>
    </row>
    <row r="262" spans="1:27" ht="18.75" customHeight="1">
      <c r="A262" s="4"/>
      <c r="B262" s="4"/>
      <c r="C262" s="2"/>
      <c r="D262" s="2"/>
      <c r="E262" s="3"/>
      <c r="F262" s="2"/>
      <c r="G262" s="2"/>
      <c r="H262" s="1" t="str">
        <f>IF(LEFT(竖总表!F262,1)="`",RIGHT(竖总表!F262,LEN(竖总表!F262)-1),竖总表!F262)</f>
        <v>mo2</v>
      </c>
      <c r="I262" s="1" t="str">
        <f t="shared" si="48"/>
        <v>mo2</v>
      </c>
      <c r="J262" s="1" t="str">
        <f t="shared" si="49"/>
        <v>mo</v>
      </c>
      <c r="K262" s="1" t="str">
        <f t="shared" si="50"/>
        <v>m</v>
      </c>
      <c r="L262" s="1" t="str">
        <f t="shared" si="51"/>
        <v>o</v>
      </c>
      <c r="M262" s="1">
        <f t="shared" si="52"/>
        <v>2</v>
      </c>
      <c r="N262" s="1">
        <f t="shared" si="53"/>
        <v>2</v>
      </c>
      <c r="O262" s="1">
        <v>1</v>
      </c>
      <c r="P262">
        <v>1</v>
      </c>
      <c r="Q262">
        <f ca="1">IFERROR(_xlfn.IFNA(MATCH($J262,INDIRECT("J"&amp;(1+P262)):$J$507,0)+P262,""),"")</f>
        <v>257</v>
      </c>
      <c r="R262">
        <f ca="1">IFERROR(_xlfn.IFNA(MATCH($J262,INDIRECT("J"&amp;(1+Q262)):$J$507,0)+Q262,""),"")</f>
        <v>262</v>
      </c>
      <c r="S262" t="str">
        <f ca="1">IFERROR(_xlfn.IFNA(MATCH($J262,INDIRECT("J"&amp;(1+R262)):$J$507,0)+R262,""),"")</f>
        <v/>
      </c>
      <c r="T262" t="str">
        <f ca="1">IFERROR(_xlfn.IFNA(MATCH($J262,INDIRECT("J"&amp;(1+S262)):$J$507,0)+S262,""),"")</f>
        <v/>
      </c>
      <c r="U262">
        <f t="shared" ca="1" si="54"/>
        <v>4</v>
      </c>
      <c r="V262">
        <f t="shared" ca="1" si="55"/>
        <v>2</v>
      </c>
      <c r="W262">
        <f t="shared" ca="1" si="56"/>
        <v>0</v>
      </c>
      <c r="X262">
        <f t="shared" ca="1" si="57"/>
        <v>0</v>
      </c>
      <c r="Y262">
        <f t="shared" ca="1" si="58"/>
        <v>15</v>
      </c>
      <c r="Z262" t="str">
        <f t="shared" si="59"/>
        <v>Mo</v>
      </c>
      <c r="AA262">
        <f ca="1">VLOOKUP(Y262,音调排序索引表!$A$1:$B$14,2,FALSE)</f>
        <v>24</v>
      </c>
    </row>
    <row r="263" spans="1:27" ht="18.75" customHeight="1">
      <c r="A263" s="4"/>
      <c r="B263" s="4"/>
      <c r="C263" s="2"/>
      <c r="D263" s="2"/>
      <c r="E263" s="3"/>
      <c r="F263" s="2"/>
      <c r="G263" s="2"/>
      <c r="H263" s="1" t="str">
        <f>IF(LEFT(竖总表!F263,1)="`",RIGHT(竖总表!F263,LEN(竖总表!F263)-1),竖总表!F263)</f>
        <v>mei2</v>
      </c>
      <c r="I263" s="1" t="str">
        <f t="shared" si="48"/>
        <v>mei2</v>
      </c>
      <c r="J263" s="1" t="str">
        <f t="shared" si="49"/>
        <v>mei</v>
      </c>
      <c r="K263" s="1" t="str">
        <f t="shared" si="50"/>
        <v>m</v>
      </c>
      <c r="L263" s="1" t="str">
        <f t="shared" si="51"/>
        <v>ei</v>
      </c>
      <c r="M263" s="1">
        <f t="shared" si="52"/>
        <v>2</v>
      </c>
      <c r="N263" s="1">
        <f t="shared" si="53"/>
        <v>2</v>
      </c>
      <c r="O263" s="1">
        <v>1</v>
      </c>
      <c r="P263">
        <v>1</v>
      </c>
      <c r="Q263">
        <f ca="1">IFERROR(_xlfn.IFNA(MATCH($J263,INDIRECT("J"&amp;(1+P263)):$J$507,0)+P263,""),"")</f>
        <v>12</v>
      </c>
      <c r="R263">
        <f ca="1">IFERROR(_xlfn.IFNA(MATCH($J263,INDIRECT("J"&amp;(1+Q263)):$J$507,0)+Q263,""),"")</f>
        <v>263</v>
      </c>
      <c r="S263" t="str">
        <f ca="1">IFERROR(_xlfn.IFNA(MATCH($J263,INDIRECT("J"&amp;(1+R263)):$J$507,0)+R263,""),"")</f>
        <v/>
      </c>
      <c r="T263" t="str">
        <f ca="1">IFERROR(_xlfn.IFNA(MATCH($J263,INDIRECT("J"&amp;(1+S263)):$J$507,0)+S263,""),"")</f>
        <v/>
      </c>
      <c r="U263">
        <f t="shared" ca="1" si="54"/>
        <v>1</v>
      </c>
      <c r="V263">
        <f t="shared" ca="1" si="55"/>
        <v>2</v>
      </c>
      <c r="W263">
        <f t="shared" ca="1" si="56"/>
        <v>0</v>
      </c>
      <c r="X263">
        <f t="shared" ca="1" si="57"/>
        <v>0</v>
      </c>
      <c r="Y263">
        <f t="shared" ca="1" si="58"/>
        <v>6</v>
      </c>
      <c r="Z263" t="str">
        <f t="shared" si="59"/>
        <v>Mei</v>
      </c>
      <c r="AA263">
        <f ca="1">VLOOKUP(Y263,音调排序索引表!$A$1:$B$14,2,FALSE)</f>
        <v>12</v>
      </c>
    </row>
    <row r="264" spans="1:27" ht="18.75" customHeight="1">
      <c r="A264" s="4"/>
      <c r="B264" s="4"/>
      <c r="C264" s="2"/>
      <c r="D264" s="2"/>
      <c r="E264" s="3"/>
      <c r="F264" s="2"/>
      <c r="G264" s="2"/>
      <c r="H264" s="1" t="str">
        <f>IF(LEFT(竖总表!F264,1)="`",RIGHT(竖总表!F264,LEN(竖总表!F264)-1),竖总表!F264)</f>
        <v>mu4</v>
      </c>
      <c r="I264" s="1" t="str">
        <f t="shared" si="48"/>
        <v>mu4</v>
      </c>
      <c r="J264" s="1" t="str">
        <f t="shared" si="49"/>
        <v>mu</v>
      </c>
      <c r="K264" s="1" t="str">
        <f t="shared" si="50"/>
        <v>m</v>
      </c>
      <c r="L264" s="1" t="str">
        <f t="shared" si="51"/>
        <v>u</v>
      </c>
      <c r="M264" s="1">
        <f t="shared" si="52"/>
        <v>4</v>
      </c>
      <c r="N264" s="1">
        <f t="shared" si="53"/>
        <v>2</v>
      </c>
      <c r="O264" s="1">
        <v>1</v>
      </c>
      <c r="P264">
        <v>1</v>
      </c>
      <c r="Q264">
        <f ca="1">IFERROR(_xlfn.IFNA(MATCH($J264,INDIRECT("J"&amp;(1+P264)):$J$507,0)+P264,""),"")</f>
        <v>254</v>
      </c>
      <c r="R264">
        <f ca="1">IFERROR(_xlfn.IFNA(MATCH($J264,INDIRECT("J"&amp;(1+Q264)):$J$507,0)+Q264,""),"")</f>
        <v>264</v>
      </c>
      <c r="S264" t="str">
        <f ca="1">IFERROR(_xlfn.IFNA(MATCH($J264,INDIRECT("J"&amp;(1+R264)):$J$507,0)+R264,""),"")</f>
        <v/>
      </c>
      <c r="T264" t="str">
        <f ca="1">IFERROR(_xlfn.IFNA(MATCH($J264,INDIRECT("J"&amp;(1+S264)):$J$507,0)+S264,""),"")</f>
        <v/>
      </c>
      <c r="U264">
        <f t="shared" ca="1" si="54"/>
        <v>3</v>
      </c>
      <c r="V264">
        <f t="shared" ca="1" si="55"/>
        <v>4</v>
      </c>
      <c r="W264">
        <f t="shared" ca="1" si="56"/>
        <v>0</v>
      </c>
      <c r="X264">
        <f t="shared" ca="1" si="57"/>
        <v>0</v>
      </c>
      <c r="Y264">
        <f t="shared" ca="1" si="58"/>
        <v>20</v>
      </c>
      <c r="Z264" t="str">
        <f t="shared" si="59"/>
        <v>Mu</v>
      </c>
      <c r="AA264">
        <f ca="1">VLOOKUP(Y264,音调排序索引表!$A$1:$B$14,2,FALSE)</f>
        <v>34</v>
      </c>
    </row>
    <row r="265" spans="1:27" ht="18.75" customHeight="1">
      <c r="A265" s="4"/>
      <c r="B265" s="4"/>
      <c r="C265" s="2"/>
      <c r="D265" s="2"/>
      <c r="E265" s="3"/>
      <c r="F265" s="2"/>
      <c r="G265" s="2"/>
      <c r="H265" s="1" t="str">
        <f>IF(LEFT(竖总表!F265,1)="`",RIGHT(竖总表!F265,LEN(竖总表!F265)-1),竖总表!F265)</f>
        <v>mao4</v>
      </c>
      <c r="I265" s="1" t="str">
        <f t="shared" si="48"/>
        <v>mao4</v>
      </c>
      <c r="J265" s="1" t="str">
        <f t="shared" si="49"/>
        <v>mao</v>
      </c>
      <c r="K265" s="1" t="str">
        <f t="shared" si="50"/>
        <v>m</v>
      </c>
      <c r="L265" s="1" t="str">
        <f t="shared" si="51"/>
        <v>ao</v>
      </c>
      <c r="M265" s="1">
        <f t="shared" si="52"/>
        <v>4</v>
      </c>
      <c r="N265" s="1">
        <f t="shared" si="53"/>
        <v>2</v>
      </c>
      <c r="O265" s="1">
        <v>1</v>
      </c>
      <c r="P265">
        <v>1</v>
      </c>
      <c r="Q265">
        <f ca="1">IFERROR(_xlfn.IFNA(MATCH($J265,INDIRECT("J"&amp;(1+P265)):$J$507,0)+P265,""),"")</f>
        <v>256</v>
      </c>
      <c r="R265">
        <f ca="1">IFERROR(_xlfn.IFNA(MATCH($J265,INDIRECT("J"&amp;(1+Q265)):$J$507,0)+Q265,""),"")</f>
        <v>265</v>
      </c>
      <c r="S265" t="str">
        <f ca="1">IFERROR(_xlfn.IFNA(MATCH($J265,INDIRECT("J"&amp;(1+R265)):$J$507,0)+R265,""),"")</f>
        <v/>
      </c>
      <c r="T265" t="str">
        <f ca="1">IFERROR(_xlfn.IFNA(MATCH($J265,INDIRECT("J"&amp;(1+S265)):$J$507,0)+S265,""),"")</f>
        <v/>
      </c>
      <c r="U265">
        <f t="shared" ca="1" si="54"/>
        <v>1</v>
      </c>
      <c r="V265">
        <f t="shared" ca="1" si="55"/>
        <v>4</v>
      </c>
      <c r="W265">
        <f t="shared" ca="1" si="56"/>
        <v>0</v>
      </c>
      <c r="X265">
        <f t="shared" ca="1" si="57"/>
        <v>0</v>
      </c>
      <c r="Y265">
        <f t="shared" ca="1" si="58"/>
        <v>10</v>
      </c>
      <c r="Z265" t="str">
        <f t="shared" si="59"/>
        <v>Mao</v>
      </c>
      <c r="AA265">
        <f ca="1">VLOOKUP(Y265,音调排序索引表!$A$1:$B$14,2,FALSE)</f>
        <v>14</v>
      </c>
    </row>
    <row r="266" spans="1:27" ht="18.75" customHeight="1">
      <c r="A266" s="4"/>
      <c r="B266" s="4"/>
      <c r="C266" s="2"/>
      <c r="D266" s="2"/>
      <c r="E266" s="3"/>
      <c r="F266" s="2"/>
      <c r="G266" s="2"/>
      <c r="H266" s="1" t="str">
        <f>IF(LEFT(竖总表!F266,1)="`",RIGHT(竖总表!F266,LEN(竖总表!F266)-1),竖总表!F266)</f>
        <v>na1</v>
      </c>
      <c r="I266" s="1" t="str">
        <f t="shared" si="48"/>
        <v>na1</v>
      </c>
      <c r="J266" s="1" t="str">
        <f t="shared" si="49"/>
        <v>na</v>
      </c>
      <c r="K266" s="1" t="str">
        <f t="shared" si="50"/>
        <v>n</v>
      </c>
      <c r="L266" s="1" t="str">
        <f t="shared" si="51"/>
        <v>a</v>
      </c>
      <c r="M266" s="1">
        <f t="shared" si="52"/>
        <v>1</v>
      </c>
      <c r="N266" s="1">
        <f t="shared" si="53"/>
        <v>2</v>
      </c>
      <c r="O266" s="1">
        <v>1</v>
      </c>
      <c r="P266">
        <v>1</v>
      </c>
      <c r="Q266">
        <f ca="1">IFERROR(_xlfn.IFNA(MATCH($J266,INDIRECT("J"&amp;(1+P266)):$J$507,0)+P266,""),"")</f>
        <v>266</v>
      </c>
      <c r="R266">
        <f ca="1">IFERROR(_xlfn.IFNA(MATCH($J266,INDIRECT("J"&amp;(1+Q266)):$J$507,0)+Q266,""),"")</f>
        <v>268</v>
      </c>
      <c r="S266" t="str">
        <f ca="1">IFERROR(_xlfn.IFNA(MATCH($J266,INDIRECT("J"&amp;(1+R266)):$J$507,0)+R266,""),"")</f>
        <v/>
      </c>
      <c r="T266" t="str">
        <f ca="1">IFERROR(_xlfn.IFNA(MATCH($J266,INDIRECT("J"&amp;(1+S266)):$J$507,0)+S266,""),"")</f>
        <v/>
      </c>
      <c r="U266">
        <f t="shared" ca="1" si="54"/>
        <v>1</v>
      </c>
      <c r="V266">
        <f t="shared" ca="1" si="55"/>
        <v>4</v>
      </c>
      <c r="W266">
        <f t="shared" ca="1" si="56"/>
        <v>0</v>
      </c>
      <c r="X266">
        <f t="shared" ca="1" si="57"/>
        <v>0</v>
      </c>
      <c r="Y266">
        <f t="shared" ca="1" si="58"/>
        <v>10</v>
      </c>
      <c r="Z266" t="str">
        <f t="shared" si="59"/>
        <v>Na</v>
      </c>
      <c r="AA266">
        <f ca="1">VLOOKUP(Y266,音调排序索引表!$A$1:$B$14,2,FALSE)</f>
        <v>14</v>
      </c>
    </row>
    <row r="267" spans="1:27" ht="18.75" customHeight="1">
      <c r="A267" s="4"/>
      <c r="B267" s="4"/>
      <c r="C267" s="2"/>
      <c r="D267" s="2"/>
      <c r="E267" s="3"/>
      <c r="F267" s="2"/>
      <c r="G267" s="2"/>
      <c r="H267" s="1" t="str">
        <f>IF(LEFT(竖总表!F267,1)="`",RIGHT(竖总表!F267,LEN(竖总表!F267)-1),竖总表!F267)</f>
        <v>nang2</v>
      </c>
      <c r="I267" s="1" t="str">
        <f t="shared" si="48"/>
        <v>nang2</v>
      </c>
      <c r="J267" s="1" t="str">
        <f t="shared" si="49"/>
        <v>nang</v>
      </c>
      <c r="K267" s="1" t="str">
        <f t="shared" si="50"/>
        <v>n</v>
      </c>
      <c r="L267" s="1" t="str">
        <f t="shared" si="51"/>
        <v>ang</v>
      </c>
      <c r="M267" s="1">
        <f t="shared" si="52"/>
        <v>2</v>
      </c>
      <c r="N267" s="1">
        <f t="shared" si="53"/>
        <v>1</v>
      </c>
      <c r="O267" s="1">
        <v>1</v>
      </c>
      <c r="P267">
        <v>1</v>
      </c>
      <c r="Q267">
        <f ca="1">IFERROR(_xlfn.IFNA(MATCH($J267,INDIRECT("J"&amp;(1+P267)):$J$507,0)+P267,""),"")</f>
        <v>267</v>
      </c>
      <c r="R267" t="str">
        <f ca="1">IFERROR(_xlfn.IFNA(MATCH($J267,INDIRECT("J"&amp;(1+Q267)):$J$507,0)+Q267,""),"")</f>
        <v/>
      </c>
      <c r="S267" t="str">
        <f ca="1">IFERROR(_xlfn.IFNA(MATCH($J267,INDIRECT("J"&amp;(1+R267)):$J$507,0)+R267,""),"")</f>
        <v/>
      </c>
      <c r="T267" t="str">
        <f ca="1">IFERROR(_xlfn.IFNA(MATCH($J267,INDIRECT("J"&amp;(1+S267)):$J$507,0)+S267,""),"")</f>
        <v/>
      </c>
      <c r="U267">
        <f t="shared" ca="1" si="54"/>
        <v>2</v>
      </c>
      <c r="V267">
        <f t="shared" ca="1" si="55"/>
        <v>0</v>
      </c>
      <c r="W267">
        <f t="shared" ca="1" si="56"/>
        <v>0</v>
      </c>
      <c r="X267">
        <f t="shared" ca="1" si="57"/>
        <v>0</v>
      </c>
      <c r="Y267">
        <f t="shared" ca="1" si="58"/>
        <v>3</v>
      </c>
      <c r="Z267" t="str">
        <f t="shared" si="59"/>
        <v>Nang</v>
      </c>
      <c r="AA267">
        <f ca="1">VLOOKUP(Y267,音调排序索引表!$A$1:$B$14,2,FALSE)</f>
        <v>2</v>
      </c>
    </row>
    <row r="268" spans="1:27" ht="18.75" customHeight="1">
      <c r="A268" s="4"/>
      <c r="B268" s="4"/>
      <c r="C268" s="2"/>
      <c r="D268" s="2"/>
      <c r="E268" s="3"/>
      <c r="F268" s="2"/>
      <c r="G268" s="2"/>
      <c r="H268" s="1" t="str">
        <f>IF(LEFT(竖总表!F268,1)="`",RIGHT(竖总表!F268,LEN(竖总表!F268)-1),竖总表!F268)</f>
        <v>na4</v>
      </c>
      <c r="I268" s="1" t="str">
        <f t="shared" si="48"/>
        <v>na4</v>
      </c>
      <c r="J268" s="1" t="str">
        <f t="shared" si="49"/>
        <v>na</v>
      </c>
      <c r="K268" s="1" t="str">
        <f t="shared" si="50"/>
        <v>n</v>
      </c>
      <c r="L268" s="1" t="str">
        <f t="shared" si="51"/>
        <v>a</v>
      </c>
      <c r="M268" s="1">
        <f t="shared" si="52"/>
        <v>4</v>
      </c>
      <c r="N268" s="1">
        <f t="shared" si="53"/>
        <v>2</v>
      </c>
      <c r="O268" s="1">
        <v>1</v>
      </c>
      <c r="P268">
        <v>1</v>
      </c>
      <c r="Q268">
        <f ca="1">IFERROR(_xlfn.IFNA(MATCH($J268,INDIRECT("J"&amp;(1+P268)):$J$507,0)+P268,""),"")</f>
        <v>266</v>
      </c>
      <c r="R268">
        <f ca="1">IFERROR(_xlfn.IFNA(MATCH($J268,INDIRECT("J"&amp;(1+Q268)):$J$507,0)+Q268,""),"")</f>
        <v>268</v>
      </c>
      <c r="S268" t="str">
        <f ca="1">IFERROR(_xlfn.IFNA(MATCH($J268,INDIRECT("J"&amp;(1+R268)):$J$507,0)+R268,""),"")</f>
        <v/>
      </c>
      <c r="T268" t="str">
        <f ca="1">IFERROR(_xlfn.IFNA(MATCH($J268,INDIRECT("J"&amp;(1+S268)):$J$507,0)+S268,""),"")</f>
        <v/>
      </c>
      <c r="U268">
        <f t="shared" ca="1" si="54"/>
        <v>1</v>
      </c>
      <c r="V268">
        <f t="shared" ca="1" si="55"/>
        <v>4</v>
      </c>
      <c r="W268">
        <f t="shared" ca="1" si="56"/>
        <v>0</v>
      </c>
      <c r="X268">
        <f t="shared" ca="1" si="57"/>
        <v>0</v>
      </c>
      <c r="Y268">
        <f t="shared" ca="1" si="58"/>
        <v>10</v>
      </c>
      <c r="Z268" t="str">
        <f t="shared" si="59"/>
        <v>Na</v>
      </c>
      <c r="AA268">
        <f ca="1">VLOOKUP(Y268,音调排序索引表!$A$1:$B$14,2,FALSE)</f>
        <v>14</v>
      </c>
    </row>
    <row r="269" spans="1:27" ht="18.75" customHeight="1">
      <c r="A269" s="4"/>
      <c r="B269" s="4"/>
      <c r="C269" s="2"/>
      <c r="D269" s="2"/>
      <c r="E269" s="3"/>
      <c r="F269" s="2"/>
      <c r="G269" s="2"/>
      <c r="H269" s="1" t="str">
        <f>IF(LEFT(竖总表!F269,1)="`",RIGHT(竖总表!F269,LEN(竖总表!F269)-1),竖总表!F269)</f>
        <v>nao3</v>
      </c>
      <c r="I269" s="1" t="str">
        <f t="shared" si="48"/>
        <v>nao3</v>
      </c>
      <c r="J269" s="1" t="str">
        <f t="shared" si="49"/>
        <v>nao</v>
      </c>
      <c r="K269" s="1" t="str">
        <f t="shared" si="50"/>
        <v>n</v>
      </c>
      <c r="L269" s="1" t="str">
        <f t="shared" si="51"/>
        <v>ao</v>
      </c>
      <c r="M269" s="1">
        <f t="shared" si="52"/>
        <v>3</v>
      </c>
      <c r="N269" s="1">
        <f t="shared" si="53"/>
        <v>1</v>
      </c>
      <c r="O269" s="1">
        <v>1</v>
      </c>
      <c r="P269">
        <v>1</v>
      </c>
      <c r="Q269">
        <f ca="1">IFERROR(_xlfn.IFNA(MATCH($J269,INDIRECT("J"&amp;(1+P269)):$J$507,0)+P269,""),"")</f>
        <v>269</v>
      </c>
      <c r="R269" t="str">
        <f ca="1">IFERROR(_xlfn.IFNA(MATCH($J269,INDIRECT("J"&amp;(1+Q269)):$J$507,0)+Q269,""),"")</f>
        <v/>
      </c>
      <c r="S269" t="str">
        <f ca="1">IFERROR(_xlfn.IFNA(MATCH($J269,INDIRECT("J"&amp;(1+R269)):$J$507,0)+R269,""),"")</f>
        <v/>
      </c>
      <c r="T269" t="str">
        <f ca="1">IFERROR(_xlfn.IFNA(MATCH($J269,INDIRECT("J"&amp;(1+S269)):$J$507,0)+S269,""),"")</f>
        <v/>
      </c>
      <c r="U269">
        <f t="shared" ca="1" si="54"/>
        <v>3</v>
      </c>
      <c r="V269">
        <f t="shared" ca="1" si="55"/>
        <v>0</v>
      </c>
      <c r="W269">
        <f t="shared" ca="1" si="56"/>
        <v>0</v>
      </c>
      <c r="X269">
        <f t="shared" ca="1" si="57"/>
        <v>0</v>
      </c>
      <c r="Y269">
        <f t="shared" ca="1" si="58"/>
        <v>4</v>
      </c>
      <c r="Z269" t="str">
        <f t="shared" si="59"/>
        <v>Nao</v>
      </c>
      <c r="AA269">
        <f ca="1">VLOOKUP(Y269,音调排序索引表!$A$1:$B$14,2,FALSE)</f>
        <v>3</v>
      </c>
    </row>
    <row r="270" spans="1:27" ht="18.75" customHeight="1">
      <c r="A270" s="4"/>
      <c r="B270" s="4"/>
      <c r="C270" s="2"/>
      <c r="D270" s="2"/>
      <c r="E270" s="3"/>
      <c r="F270" s="2"/>
      <c r="G270" s="2"/>
      <c r="H270" s="1" t="str">
        <f>IF(LEFT(竖总表!F270,1)="`",RIGHT(竖总表!F270,LEN(竖总表!F270)-1),竖总表!F270)</f>
        <v>ne2</v>
      </c>
      <c r="I270" s="1" t="str">
        <f t="shared" si="48"/>
        <v>ne2</v>
      </c>
      <c r="J270" s="1" t="str">
        <f t="shared" si="49"/>
        <v>ne</v>
      </c>
      <c r="K270" s="1" t="str">
        <f t="shared" si="50"/>
        <v>n</v>
      </c>
      <c r="L270" s="1" t="str">
        <f t="shared" si="51"/>
        <v>e</v>
      </c>
      <c r="M270" s="1">
        <f t="shared" si="52"/>
        <v>2</v>
      </c>
      <c r="N270" s="1">
        <f t="shared" si="53"/>
        <v>1</v>
      </c>
      <c r="O270" s="1">
        <v>1</v>
      </c>
      <c r="P270">
        <v>1</v>
      </c>
      <c r="Q270">
        <f ca="1">IFERROR(_xlfn.IFNA(MATCH($J270,INDIRECT("J"&amp;(1+P270)):$J$507,0)+P270,""),"")</f>
        <v>270</v>
      </c>
      <c r="R270" t="str">
        <f ca="1">IFERROR(_xlfn.IFNA(MATCH($J270,INDIRECT("J"&amp;(1+Q270)):$J$507,0)+Q270,""),"")</f>
        <v/>
      </c>
      <c r="S270" t="str">
        <f ca="1">IFERROR(_xlfn.IFNA(MATCH($J270,INDIRECT("J"&amp;(1+R270)):$J$507,0)+R270,""),"")</f>
        <v/>
      </c>
      <c r="T270" t="str">
        <f ca="1">IFERROR(_xlfn.IFNA(MATCH($J270,INDIRECT("J"&amp;(1+S270)):$J$507,0)+S270,""),"")</f>
        <v/>
      </c>
      <c r="U270">
        <f t="shared" ca="1" si="54"/>
        <v>2</v>
      </c>
      <c r="V270">
        <f t="shared" ca="1" si="55"/>
        <v>0</v>
      </c>
      <c r="W270">
        <f t="shared" ca="1" si="56"/>
        <v>0</v>
      </c>
      <c r="X270">
        <f t="shared" ca="1" si="57"/>
        <v>0</v>
      </c>
      <c r="Y270">
        <f t="shared" ca="1" si="58"/>
        <v>3</v>
      </c>
      <c r="Z270" t="str">
        <f t="shared" si="59"/>
        <v>Ne</v>
      </c>
      <c r="AA270">
        <f ca="1">VLOOKUP(Y270,音调排序索引表!$A$1:$B$14,2,FALSE)</f>
        <v>2</v>
      </c>
    </row>
    <row r="271" spans="1:27" ht="18.75" customHeight="1">
      <c r="A271" s="4"/>
      <c r="B271" s="4"/>
      <c r="C271" s="2"/>
      <c r="D271" s="2"/>
      <c r="E271" s="3"/>
      <c r="F271" s="2"/>
      <c r="G271" s="2"/>
      <c r="H271" s="1" t="str">
        <f>IF(LEFT(竖总表!F271,1)="`",RIGHT(竖总表!F271,LEN(竖总表!F271)-1),竖总表!F271)</f>
        <v>nie4</v>
      </c>
      <c r="I271" s="1" t="str">
        <f t="shared" si="48"/>
        <v>nie4</v>
      </c>
      <c r="J271" s="1" t="str">
        <f t="shared" si="49"/>
        <v>nie</v>
      </c>
      <c r="K271" s="1" t="str">
        <f t="shared" si="50"/>
        <v>n</v>
      </c>
      <c r="L271" s="1" t="str">
        <f t="shared" si="51"/>
        <v>ie</v>
      </c>
      <c r="M271" s="1">
        <f t="shared" si="52"/>
        <v>4</v>
      </c>
      <c r="N271" s="1">
        <f t="shared" si="53"/>
        <v>1</v>
      </c>
      <c r="O271" s="1">
        <v>1</v>
      </c>
      <c r="P271">
        <v>1</v>
      </c>
      <c r="Q271">
        <f ca="1">IFERROR(_xlfn.IFNA(MATCH($J271,INDIRECT("J"&amp;(1+P271)):$J$507,0)+P271,""),"")</f>
        <v>271</v>
      </c>
      <c r="R271" t="str">
        <f ca="1">IFERROR(_xlfn.IFNA(MATCH($J271,INDIRECT("J"&amp;(1+Q271)):$J$507,0)+Q271,""),"")</f>
        <v/>
      </c>
      <c r="S271" t="str">
        <f ca="1">IFERROR(_xlfn.IFNA(MATCH($J271,INDIRECT("J"&amp;(1+R271)):$J$507,0)+R271,""),"")</f>
        <v/>
      </c>
      <c r="T271" t="str">
        <f ca="1">IFERROR(_xlfn.IFNA(MATCH($J271,INDIRECT("J"&amp;(1+S271)):$J$507,0)+S271,""),"")</f>
        <v/>
      </c>
      <c r="U271">
        <f t="shared" ca="1" si="54"/>
        <v>4</v>
      </c>
      <c r="V271">
        <f t="shared" ca="1" si="55"/>
        <v>0</v>
      </c>
      <c r="W271">
        <f t="shared" ca="1" si="56"/>
        <v>0</v>
      </c>
      <c r="X271">
        <f t="shared" ca="1" si="57"/>
        <v>0</v>
      </c>
      <c r="Y271">
        <f t="shared" ca="1" si="58"/>
        <v>5</v>
      </c>
      <c r="Z271" t="str">
        <f t="shared" si="59"/>
        <v>Nie</v>
      </c>
      <c r="AA271">
        <f ca="1">VLOOKUP(Y271,音调排序索引表!$A$1:$B$14,2,FALSE)</f>
        <v>4</v>
      </c>
    </row>
    <row r="272" spans="1:27" ht="18.75" customHeight="1">
      <c r="A272" s="4"/>
      <c r="B272" s="4"/>
      <c r="C272" s="2"/>
      <c r="D272" s="2"/>
      <c r="E272" s="3"/>
      <c r="F272" s="2"/>
      <c r="G272" s="2"/>
      <c r="H272" s="1" t="str">
        <f>IF(LEFT(竖总表!F272,1)="`",RIGHT(竖总表!F272,LEN(竖总表!F272)-1),竖总表!F272)</f>
        <v>nan2</v>
      </c>
      <c r="I272" s="1" t="str">
        <f t="shared" si="48"/>
        <v>nan2</v>
      </c>
      <c r="J272" s="1" t="str">
        <f t="shared" si="49"/>
        <v>nan</v>
      </c>
      <c r="K272" s="1" t="str">
        <f t="shared" si="50"/>
        <v>n</v>
      </c>
      <c r="L272" s="1" t="str">
        <f t="shared" si="51"/>
        <v>an</v>
      </c>
      <c r="M272" s="1">
        <f t="shared" si="52"/>
        <v>2</v>
      </c>
      <c r="N272" s="1">
        <f t="shared" si="53"/>
        <v>1</v>
      </c>
      <c r="O272" s="1">
        <v>1</v>
      </c>
      <c r="P272">
        <v>1</v>
      </c>
      <c r="Q272">
        <f ca="1">IFERROR(_xlfn.IFNA(MATCH($J272,INDIRECT("J"&amp;(1+P272)):$J$507,0)+P272,""),"")</f>
        <v>272</v>
      </c>
      <c r="R272" t="str">
        <f ca="1">IFERROR(_xlfn.IFNA(MATCH($J272,INDIRECT("J"&amp;(1+Q272)):$J$507,0)+Q272,""),"")</f>
        <v/>
      </c>
      <c r="S272" t="str">
        <f ca="1">IFERROR(_xlfn.IFNA(MATCH($J272,INDIRECT("J"&amp;(1+R272)):$J$507,0)+R272,""),"")</f>
        <v/>
      </c>
      <c r="T272" t="str">
        <f ca="1">IFERROR(_xlfn.IFNA(MATCH($J272,INDIRECT("J"&amp;(1+S272)):$J$507,0)+S272,""),"")</f>
        <v/>
      </c>
      <c r="U272">
        <f t="shared" ca="1" si="54"/>
        <v>2</v>
      </c>
      <c r="V272">
        <f t="shared" ca="1" si="55"/>
        <v>0</v>
      </c>
      <c r="W272">
        <f t="shared" ca="1" si="56"/>
        <v>0</v>
      </c>
      <c r="X272">
        <f t="shared" ca="1" si="57"/>
        <v>0</v>
      </c>
      <c r="Y272">
        <f t="shared" ca="1" si="58"/>
        <v>3</v>
      </c>
      <c r="Z272" t="str">
        <f t="shared" si="59"/>
        <v>Nan</v>
      </c>
      <c r="AA272">
        <f ca="1">VLOOKUP(Y272,音调排序索引表!$A$1:$B$14,2,FALSE)</f>
        <v>2</v>
      </c>
    </row>
    <row r="273" spans="1:27" ht="18.75" customHeight="1">
      <c r="A273" s="4"/>
      <c r="B273" s="4"/>
      <c r="C273" s="2"/>
      <c r="D273" s="2"/>
      <c r="E273" s="3"/>
      <c r="F273" s="2"/>
      <c r="G273" s="2"/>
      <c r="H273" s="1" t="str">
        <f>IF(LEFT(竖总表!F273,1)="`",RIGHT(竖总表!F273,LEN(竖总表!F273)-1),竖总表!F273)</f>
        <v>niao4</v>
      </c>
      <c r="I273" s="1" t="str">
        <f t="shared" si="48"/>
        <v>niao4</v>
      </c>
      <c r="J273" s="1" t="str">
        <f t="shared" si="49"/>
        <v>niao</v>
      </c>
      <c r="K273" s="1" t="str">
        <f t="shared" si="50"/>
        <v>n</v>
      </c>
      <c r="L273" s="1" t="str">
        <f t="shared" si="51"/>
        <v>iao</v>
      </c>
      <c r="M273" s="1">
        <f t="shared" si="52"/>
        <v>4</v>
      </c>
      <c r="N273" s="1">
        <f t="shared" si="53"/>
        <v>2</v>
      </c>
      <c r="O273" s="1">
        <v>1</v>
      </c>
      <c r="P273">
        <v>1</v>
      </c>
      <c r="Q273">
        <f ca="1">IFERROR(_xlfn.IFNA(MATCH($J273,INDIRECT("J"&amp;(1+P273)):$J$507,0)+P273,""),"")</f>
        <v>273</v>
      </c>
      <c r="R273">
        <f ca="1">IFERROR(_xlfn.IFNA(MATCH($J273,INDIRECT("J"&amp;(1+Q273)):$J$507,0)+Q273,""),"")</f>
        <v>281</v>
      </c>
      <c r="S273" t="str">
        <f ca="1">IFERROR(_xlfn.IFNA(MATCH($J273,INDIRECT("J"&amp;(1+R273)):$J$507,0)+R273,""),"")</f>
        <v/>
      </c>
      <c r="T273" t="str">
        <f ca="1">IFERROR(_xlfn.IFNA(MATCH($J273,INDIRECT("J"&amp;(1+S273)):$J$507,0)+S273,""),"")</f>
        <v/>
      </c>
      <c r="U273">
        <f t="shared" ca="1" si="54"/>
        <v>4</v>
      </c>
      <c r="V273">
        <f t="shared" ca="1" si="55"/>
        <v>3</v>
      </c>
      <c r="W273">
        <f t="shared" ca="1" si="56"/>
        <v>0</v>
      </c>
      <c r="X273">
        <f t="shared" ca="1" si="57"/>
        <v>0</v>
      </c>
      <c r="Y273">
        <f t="shared" ca="1" si="58"/>
        <v>20</v>
      </c>
      <c r="Z273" t="str">
        <f t="shared" si="59"/>
        <v>Niao</v>
      </c>
      <c r="AA273">
        <f ca="1">VLOOKUP(Y273,音调排序索引表!$A$1:$B$14,2,FALSE)</f>
        <v>34</v>
      </c>
    </row>
    <row r="274" spans="1:27" ht="18.75" customHeight="1">
      <c r="A274" s="4"/>
      <c r="B274" s="4"/>
      <c r="C274" s="2"/>
      <c r="D274" s="2"/>
      <c r="E274" s="3"/>
      <c r="F274" s="2"/>
      <c r="G274" s="2"/>
      <c r="H274" s="1" t="str">
        <f>IF(LEFT(竖总表!F274,1)="`",RIGHT(竖总表!F274,LEN(竖总表!F274)-1),竖总表!F274)</f>
        <v>niu2</v>
      </c>
      <c r="I274" s="1" t="str">
        <f t="shared" si="48"/>
        <v>niu2</v>
      </c>
      <c r="J274" s="1" t="str">
        <f t="shared" si="49"/>
        <v>niu</v>
      </c>
      <c r="K274" s="1" t="str">
        <f t="shared" si="50"/>
        <v>n</v>
      </c>
      <c r="L274" s="1" t="str">
        <f t="shared" si="51"/>
        <v>iu</v>
      </c>
      <c r="M274" s="1">
        <f t="shared" si="52"/>
        <v>2</v>
      </c>
      <c r="N274" s="1">
        <f t="shared" si="53"/>
        <v>2</v>
      </c>
      <c r="O274" s="1">
        <v>1</v>
      </c>
      <c r="P274">
        <v>1</v>
      </c>
      <c r="Q274">
        <f ca="1">IFERROR(_xlfn.IFNA(MATCH($J274,INDIRECT("J"&amp;(1+P274)):$J$507,0)+P274,""),"")</f>
        <v>274</v>
      </c>
      <c r="R274">
        <f ca="1">IFERROR(_xlfn.IFNA(MATCH($J274,INDIRECT("J"&amp;(1+Q274)):$J$507,0)+Q274,""),"")</f>
        <v>275</v>
      </c>
      <c r="S274" t="str">
        <f ca="1">IFERROR(_xlfn.IFNA(MATCH($J274,INDIRECT("J"&amp;(1+R274)):$J$507,0)+R274,""),"")</f>
        <v/>
      </c>
      <c r="T274" t="str">
        <f ca="1">IFERROR(_xlfn.IFNA(MATCH($J274,INDIRECT("J"&amp;(1+S274)):$J$507,0)+S274,""),"")</f>
        <v/>
      </c>
      <c r="U274">
        <f t="shared" ca="1" si="54"/>
        <v>2</v>
      </c>
      <c r="V274">
        <f t="shared" ca="1" si="55"/>
        <v>3</v>
      </c>
      <c r="W274">
        <f t="shared" ca="1" si="56"/>
        <v>0</v>
      </c>
      <c r="X274">
        <f t="shared" ca="1" si="57"/>
        <v>0</v>
      </c>
      <c r="Y274">
        <f t="shared" ca="1" si="58"/>
        <v>12</v>
      </c>
      <c r="Z274" t="str">
        <f t="shared" si="59"/>
        <v>Niu</v>
      </c>
      <c r="AA274">
        <f ca="1">VLOOKUP(Y274,音调排序索引表!$A$1:$B$14,2,FALSE)</f>
        <v>23</v>
      </c>
    </row>
    <row r="275" spans="1:27" ht="18.75" customHeight="1">
      <c r="A275" s="4"/>
      <c r="B275" s="4"/>
      <c r="C275" s="2"/>
      <c r="D275" s="2"/>
      <c r="E275" s="3"/>
      <c r="F275" s="2"/>
      <c r="G275" s="2"/>
      <c r="H275" s="1" t="str">
        <f>IF(LEFT(竖总表!F275,1)="`",RIGHT(竖总表!F275,LEN(竖总表!F275)-1),竖总表!F275)</f>
        <v>niu3</v>
      </c>
      <c r="I275" s="1" t="str">
        <f t="shared" si="48"/>
        <v>niu3</v>
      </c>
      <c r="J275" s="1" t="str">
        <f t="shared" si="49"/>
        <v>niu</v>
      </c>
      <c r="K275" s="1" t="str">
        <f t="shared" si="50"/>
        <v>n</v>
      </c>
      <c r="L275" s="1" t="str">
        <f t="shared" si="51"/>
        <v>iu</v>
      </c>
      <c r="M275" s="1">
        <f t="shared" si="52"/>
        <v>3</v>
      </c>
      <c r="N275" s="1">
        <f t="shared" si="53"/>
        <v>2</v>
      </c>
      <c r="O275" s="1">
        <v>1</v>
      </c>
      <c r="P275">
        <v>1</v>
      </c>
      <c r="Q275">
        <f ca="1">IFERROR(_xlfn.IFNA(MATCH($J275,INDIRECT("J"&amp;(1+P275)):$J$507,0)+P275,""),"")</f>
        <v>274</v>
      </c>
      <c r="R275">
        <f ca="1">IFERROR(_xlfn.IFNA(MATCH($J275,INDIRECT("J"&amp;(1+Q275)):$J$507,0)+Q275,""),"")</f>
        <v>275</v>
      </c>
      <c r="S275" t="str">
        <f ca="1">IFERROR(_xlfn.IFNA(MATCH($J275,INDIRECT("J"&amp;(1+R275)):$J$507,0)+R275,""),"")</f>
        <v/>
      </c>
      <c r="T275" t="str">
        <f ca="1">IFERROR(_xlfn.IFNA(MATCH($J275,INDIRECT("J"&amp;(1+S275)):$J$507,0)+S275,""),"")</f>
        <v/>
      </c>
      <c r="U275">
        <f t="shared" ca="1" si="54"/>
        <v>2</v>
      </c>
      <c r="V275">
        <f t="shared" ca="1" si="55"/>
        <v>3</v>
      </c>
      <c r="W275">
        <f t="shared" ca="1" si="56"/>
        <v>0</v>
      </c>
      <c r="X275">
        <f t="shared" ca="1" si="57"/>
        <v>0</v>
      </c>
      <c r="Y275">
        <f t="shared" ca="1" si="58"/>
        <v>12</v>
      </c>
      <c r="Z275" t="str">
        <f t="shared" si="59"/>
        <v>Niu</v>
      </c>
      <c r="AA275">
        <f ca="1">VLOOKUP(Y275,音调排序索引表!$A$1:$B$14,2,FALSE)</f>
        <v>23</v>
      </c>
    </row>
    <row r="276" spans="1:27" ht="18.75" customHeight="1">
      <c r="A276" s="4"/>
      <c r="B276" s="4"/>
      <c r="C276" s="2"/>
      <c r="D276" s="2"/>
      <c r="E276" s="3"/>
      <c r="F276" s="2"/>
      <c r="G276" s="2"/>
      <c r="H276" s="1" t="str">
        <f>IF(LEFT(竖总表!F276,1)="`",RIGHT(竖总表!F276,LEN(竖总表!F276)-1),竖总表!F276)</f>
        <v>neng2</v>
      </c>
      <c r="I276" s="1" t="str">
        <f t="shared" si="48"/>
        <v>neng2</v>
      </c>
      <c r="J276" s="1" t="str">
        <f t="shared" si="49"/>
        <v>neng</v>
      </c>
      <c r="K276" s="1" t="str">
        <f t="shared" si="50"/>
        <v>n</v>
      </c>
      <c r="L276" s="1" t="str">
        <f t="shared" si="51"/>
        <v>eng</v>
      </c>
      <c r="M276" s="1">
        <f t="shared" si="52"/>
        <v>2</v>
      </c>
      <c r="N276" s="1">
        <f t="shared" si="53"/>
        <v>1</v>
      </c>
      <c r="O276" s="1">
        <v>1</v>
      </c>
      <c r="P276">
        <v>1</v>
      </c>
      <c r="Q276">
        <f ca="1">IFERROR(_xlfn.IFNA(MATCH($J276,INDIRECT("J"&amp;(1+P276)):$J$507,0)+P276,""),"")</f>
        <v>276</v>
      </c>
      <c r="R276" t="str">
        <f ca="1">IFERROR(_xlfn.IFNA(MATCH($J276,INDIRECT("J"&amp;(1+Q276)):$J$507,0)+Q276,""),"")</f>
        <v/>
      </c>
      <c r="S276" t="str">
        <f ca="1">IFERROR(_xlfn.IFNA(MATCH($J276,INDIRECT("J"&amp;(1+R276)):$J$507,0)+R276,""),"")</f>
        <v/>
      </c>
      <c r="T276" t="str">
        <f ca="1">IFERROR(_xlfn.IFNA(MATCH($J276,INDIRECT("J"&amp;(1+S276)):$J$507,0)+S276,""),"")</f>
        <v/>
      </c>
      <c r="U276">
        <f t="shared" ca="1" si="54"/>
        <v>2</v>
      </c>
      <c r="V276">
        <f t="shared" ca="1" si="55"/>
        <v>0</v>
      </c>
      <c r="W276">
        <f t="shared" ca="1" si="56"/>
        <v>0</v>
      </c>
      <c r="X276">
        <f t="shared" ca="1" si="57"/>
        <v>0</v>
      </c>
      <c r="Y276">
        <f t="shared" ca="1" si="58"/>
        <v>3</v>
      </c>
      <c r="Z276" t="str">
        <f t="shared" si="59"/>
        <v>Neng</v>
      </c>
      <c r="AA276">
        <f ca="1">VLOOKUP(Y276,音调排序索引表!$A$1:$B$14,2,FALSE)</f>
        <v>2</v>
      </c>
    </row>
    <row r="277" spans="1:27" ht="18.75" customHeight="1">
      <c r="A277" s="4"/>
      <c r="B277" s="4"/>
      <c r="C277" s="2"/>
      <c r="D277" s="2"/>
      <c r="E277" s="3"/>
      <c r="F277" s="2"/>
      <c r="G277" s="2"/>
      <c r="H277" s="1" t="str">
        <f>IF(LEFT(竖总表!F277,1)="`",RIGHT(竖总表!F277,LEN(竖总表!F277)-1),竖总表!F277)</f>
        <v>ning2</v>
      </c>
      <c r="I277" s="1" t="str">
        <f t="shared" si="48"/>
        <v>ning2</v>
      </c>
      <c r="J277" s="1" t="str">
        <f t="shared" si="49"/>
        <v>ning</v>
      </c>
      <c r="K277" s="1" t="str">
        <f t="shared" si="50"/>
        <v>n</v>
      </c>
      <c r="L277" s="1" t="str">
        <f t="shared" si="51"/>
        <v>ing</v>
      </c>
      <c r="M277" s="1">
        <f t="shared" si="52"/>
        <v>2</v>
      </c>
      <c r="N277" s="1">
        <f t="shared" si="53"/>
        <v>1</v>
      </c>
      <c r="O277" s="1">
        <v>1</v>
      </c>
      <c r="P277">
        <v>1</v>
      </c>
      <c r="Q277">
        <f ca="1">IFERROR(_xlfn.IFNA(MATCH($J277,INDIRECT("J"&amp;(1+P277)):$J$507,0)+P277,""),"")</f>
        <v>277</v>
      </c>
      <c r="R277" t="str">
        <f ca="1">IFERROR(_xlfn.IFNA(MATCH($J277,INDIRECT("J"&amp;(1+Q277)):$J$507,0)+Q277,""),"")</f>
        <v/>
      </c>
      <c r="S277" t="str">
        <f ca="1">IFERROR(_xlfn.IFNA(MATCH($J277,INDIRECT("J"&amp;(1+R277)):$J$507,0)+R277,""),"")</f>
        <v/>
      </c>
      <c r="T277" t="str">
        <f ca="1">IFERROR(_xlfn.IFNA(MATCH($J277,INDIRECT("J"&amp;(1+S277)):$J$507,0)+S277,""),"")</f>
        <v/>
      </c>
      <c r="U277">
        <f t="shared" ca="1" si="54"/>
        <v>2</v>
      </c>
      <c r="V277">
        <f t="shared" ca="1" si="55"/>
        <v>0</v>
      </c>
      <c r="W277">
        <f t="shared" ca="1" si="56"/>
        <v>0</v>
      </c>
      <c r="X277">
        <f t="shared" ca="1" si="57"/>
        <v>0</v>
      </c>
      <c r="Y277">
        <f t="shared" ca="1" si="58"/>
        <v>3</v>
      </c>
      <c r="Z277" t="str">
        <f t="shared" si="59"/>
        <v>Ning</v>
      </c>
      <c r="AA277">
        <f ca="1">VLOOKUP(Y277,音调排序索引表!$A$1:$B$14,2,FALSE)</f>
        <v>2</v>
      </c>
    </row>
    <row r="278" spans="1:27" ht="18.75" customHeight="1">
      <c r="A278" s="4"/>
      <c r="B278" s="4"/>
      <c r="C278" s="2"/>
      <c r="D278" s="2"/>
      <c r="E278" s="3"/>
      <c r="F278" s="2"/>
      <c r="G278" s="2"/>
      <c r="H278" s="1" t="str">
        <f>IF(LEFT(竖总表!F278,1)="`",RIGHT(竖总表!F278,LEN(竖总表!F278)-1),竖总表!F278)</f>
        <v>nuo4</v>
      </c>
      <c r="I278" s="1" t="str">
        <f t="shared" si="48"/>
        <v>nuo4</v>
      </c>
      <c r="J278" s="1" t="str">
        <f t="shared" si="49"/>
        <v>nuo</v>
      </c>
      <c r="K278" s="1" t="str">
        <f t="shared" si="50"/>
        <v>n</v>
      </c>
      <c r="L278" s="1" t="str">
        <f t="shared" si="51"/>
        <v>uo</v>
      </c>
      <c r="M278" s="1">
        <f t="shared" si="52"/>
        <v>4</v>
      </c>
      <c r="N278" s="1">
        <f t="shared" si="53"/>
        <v>1</v>
      </c>
      <c r="O278" s="1">
        <v>1</v>
      </c>
      <c r="P278">
        <v>1</v>
      </c>
      <c r="Q278">
        <f ca="1">IFERROR(_xlfn.IFNA(MATCH($J278,INDIRECT("J"&amp;(1+P278)):$J$507,0)+P278,""),"")</f>
        <v>278</v>
      </c>
      <c r="R278" t="str">
        <f ca="1">IFERROR(_xlfn.IFNA(MATCH($J278,INDIRECT("J"&amp;(1+Q278)):$J$507,0)+Q278,""),"")</f>
        <v/>
      </c>
      <c r="S278" t="str">
        <f ca="1">IFERROR(_xlfn.IFNA(MATCH($J278,INDIRECT("J"&amp;(1+R278)):$J$507,0)+R278,""),"")</f>
        <v/>
      </c>
      <c r="T278" t="str">
        <f ca="1">IFERROR(_xlfn.IFNA(MATCH($J278,INDIRECT("J"&amp;(1+S278)):$J$507,0)+S278,""),"")</f>
        <v/>
      </c>
      <c r="U278">
        <f t="shared" ca="1" si="54"/>
        <v>4</v>
      </c>
      <c r="V278">
        <f t="shared" ca="1" si="55"/>
        <v>0</v>
      </c>
      <c r="W278">
        <f t="shared" ca="1" si="56"/>
        <v>0</v>
      </c>
      <c r="X278">
        <f t="shared" ca="1" si="57"/>
        <v>0</v>
      </c>
      <c r="Y278">
        <f t="shared" ca="1" si="58"/>
        <v>5</v>
      </c>
      <c r="Z278" t="str">
        <f t="shared" si="59"/>
        <v>Nuo</v>
      </c>
      <c r="AA278">
        <f ca="1">VLOOKUP(Y278,音调排序索引表!$A$1:$B$14,2,FALSE)</f>
        <v>4</v>
      </c>
    </row>
    <row r="279" spans="1:27" ht="18.75" customHeight="1">
      <c r="A279" s="4"/>
      <c r="B279" s="4"/>
      <c r="C279" s="2"/>
      <c r="D279" s="2"/>
      <c r="E279" s="3"/>
      <c r="F279" s="2"/>
      <c r="G279" s="2"/>
      <c r="H279" s="1" t="str">
        <f>IF(LEFT(竖总表!F279,1)="`",RIGHT(竖总表!F279,LEN(竖总表!F279)-1),竖总表!F279)</f>
        <v>nu3</v>
      </c>
      <c r="I279" s="1" t="str">
        <f t="shared" si="48"/>
        <v>nu3</v>
      </c>
      <c r="J279" s="1" t="str">
        <f t="shared" si="49"/>
        <v>nu</v>
      </c>
      <c r="K279" s="1" t="str">
        <f t="shared" si="50"/>
        <v>n</v>
      </c>
      <c r="L279" s="1" t="str">
        <f t="shared" si="51"/>
        <v>u</v>
      </c>
      <c r="M279" s="1">
        <f t="shared" si="52"/>
        <v>3</v>
      </c>
      <c r="N279" s="1">
        <f t="shared" si="53"/>
        <v>1</v>
      </c>
      <c r="O279" s="1">
        <v>1</v>
      </c>
      <c r="P279">
        <v>1</v>
      </c>
      <c r="Q279">
        <f ca="1">IFERROR(_xlfn.IFNA(MATCH($J279,INDIRECT("J"&amp;(1+P279)):$J$507,0)+P279,""),"")</f>
        <v>279</v>
      </c>
      <c r="R279" t="str">
        <f ca="1">IFERROR(_xlfn.IFNA(MATCH($J279,INDIRECT("J"&amp;(1+Q279)):$J$507,0)+Q279,""),"")</f>
        <v/>
      </c>
      <c r="S279" t="str">
        <f ca="1">IFERROR(_xlfn.IFNA(MATCH($J279,INDIRECT("J"&amp;(1+R279)):$J$507,0)+R279,""),"")</f>
        <v/>
      </c>
      <c r="T279" t="str">
        <f ca="1">IFERROR(_xlfn.IFNA(MATCH($J279,INDIRECT("J"&amp;(1+S279)):$J$507,0)+S279,""),"")</f>
        <v/>
      </c>
      <c r="U279">
        <f t="shared" ca="1" si="54"/>
        <v>3</v>
      </c>
      <c r="V279">
        <f t="shared" ca="1" si="55"/>
        <v>0</v>
      </c>
      <c r="W279">
        <f t="shared" ca="1" si="56"/>
        <v>0</v>
      </c>
      <c r="X279">
        <f t="shared" ca="1" si="57"/>
        <v>0</v>
      </c>
      <c r="Y279">
        <f t="shared" ca="1" si="58"/>
        <v>4</v>
      </c>
      <c r="Z279" t="str">
        <f t="shared" si="59"/>
        <v>Nu</v>
      </c>
      <c r="AA279">
        <f ca="1">VLOOKUP(Y279,音调排序索引表!$A$1:$B$14,2,FALSE)</f>
        <v>3</v>
      </c>
    </row>
    <row r="280" spans="1:27" ht="18.75" customHeight="1">
      <c r="A280" s="4"/>
      <c r="B280" s="4"/>
      <c r="C280" s="2"/>
      <c r="D280" s="2"/>
      <c r="E280" s="3"/>
      <c r="F280" s="2"/>
      <c r="G280" s="2"/>
      <c r="H280" s="1" t="str">
        <f>IF(LEFT(竖总表!F280,1)="`",RIGHT(竖总表!F280,LEN(竖总表!F280)-1),竖总表!F280)</f>
        <v>ni2</v>
      </c>
      <c r="I280" s="1" t="str">
        <f t="shared" si="48"/>
        <v>ni2</v>
      </c>
      <c r="J280" s="1" t="str">
        <f t="shared" si="49"/>
        <v>ni</v>
      </c>
      <c r="K280" s="1" t="str">
        <f t="shared" si="50"/>
        <v>n</v>
      </c>
      <c r="L280" s="1" t="str">
        <f t="shared" si="51"/>
        <v>i</v>
      </c>
      <c r="M280" s="1">
        <f t="shared" si="52"/>
        <v>2</v>
      </c>
      <c r="N280" s="1">
        <f t="shared" si="53"/>
        <v>1</v>
      </c>
      <c r="O280" s="1">
        <v>1</v>
      </c>
      <c r="P280">
        <v>1</v>
      </c>
      <c r="Q280">
        <f ca="1">IFERROR(_xlfn.IFNA(MATCH($J280,INDIRECT("J"&amp;(1+P280)):$J$507,0)+P280,""),"")</f>
        <v>280</v>
      </c>
      <c r="R280" t="str">
        <f ca="1">IFERROR(_xlfn.IFNA(MATCH($J280,INDIRECT("J"&amp;(1+Q280)):$J$507,0)+Q280,""),"")</f>
        <v/>
      </c>
      <c r="S280" t="str">
        <f ca="1">IFERROR(_xlfn.IFNA(MATCH($J280,INDIRECT("J"&amp;(1+R280)):$J$507,0)+R280,""),"")</f>
        <v/>
      </c>
      <c r="T280" t="str">
        <f ca="1">IFERROR(_xlfn.IFNA(MATCH($J280,INDIRECT("J"&amp;(1+S280)):$J$507,0)+S280,""),"")</f>
        <v/>
      </c>
      <c r="U280">
        <f t="shared" ca="1" si="54"/>
        <v>2</v>
      </c>
      <c r="V280">
        <f t="shared" ca="1" si="55"/>
        <v>0</v>
      </c>
      <c r="W280">
        <f t="shared" ca="1" si="56"/>
        <v>0</v>
      </c>
      <c r="X280">
        <f t="shared" ca="1" si="57"/>
        <v>0</v>
      </c>
      <c r="Y280">
        <f t="shared" ca="1" si="58"/>
        <v>3</v>
      </c>
      <c r="Z280" t="str">
        <f t="shared" si="59"/>
        <v>Ni</v>
      </c>
      <c r="AA280">
        <f ca="1">VLOOKUP(Y280,音调排序索引表!$A$1:$B$14,2,FALSE)</f>
        <v>2</v>
      </c>
    </row>
    <row r="281" spans="1:27" ht="18.75" customHeight="1">
      <c r="A281" s="4"/>
      <c r="B281" s="4"/>
      <c r="C281" s="2"/>
      <c r="D281" s="2"/>
      <c r="E281" s="3"/>
      <c r="F281" s="2"/>
      <c r="G281" s="2"/>
      <c r="H281" s="1" t="str">
        <f>IF(LEFT(竖总表!F281,1)="`",RIGHT(竖总表!F281,LEN(竖总表!F281)-1),竖总表!F281)</f>
        <v>niao3</v>
      </c>
      <c r="I281" s="1" t="str">
        <f t="shared" si="48"/>
        <v>niao3</v>
      </c>
      <c r="J281" s="1" t="str">
        <f t="shared" si="49"/>
        <v>niao</v>
      </c>
      <c r="K281" s="1" t="str">
        <f t="shared" si="50"/>
        <v>n</v>
      </c>
      <c r="L281" s="1" t="str">
        <f t="shared" si="51"/>
        <v>iao</v>
      </c>
      <c r="M281" s="1">
        <f t="shared" si="52"/>
        <v>3</v>
      </c>
      <c r="N281" s="1">
        <f t="shared" si="53"/>
        <v>2</v>
      </c>
      <c r="O281" s="1">
        <v>1</v>
      </c>
      <c r="P281">
        <v>1</v>
      </c>
      <c r="Q281">
        <f ca="1">IFERROR(_xlfn.IFNA(MATCH($J281,INDIRECT("J"&amp;(1+P281)):$J$507,0)+P281,""),"")</f>
        <v>273</v>
      </c>
      <c r="R281">
        <f ca="1">IFERROR(_xlfn.IFNA(MATCH($J281,INDIRECT("J"&amp;(1+Q281)):$J$507,0)+Q281,""),"")</f>
        <v>281</v>
      </c>
      <c r="S281" t="str">
        <f ca="1">IFERROR(_xlfn.IFNA(MATCH($J281,INDIRECT("J"&amp;(1+R281)):$J$507,0)+R281,""),"")</f>
        <v/>
      </c>
      <c r="T281" t="str">
        <f ca="1">IFERROR(_xlfn.IFNA(MATCH($J281,INDIRECT("J"&amp;(1+S281)):$J$507,0)+S281,""),"")</f>
        <v/>
      </c>
      <c r="U281">
        <f t="shared" ca="1" si="54"/>
        <v>4</v>
      </c>
      <c r="V281">
        <f t="shared" ca="1" si="55"/>
        <v>3</v>
      </c>
      <c r="W281">
        <f t="shared" ca="1" si="56"/>
        <v>0</v>
      </c>
      <c r="X281">
        <f t="shared" ca="1" si="57"/>
        <v>0</v>
      </c>
      <c r="Y281">
        <f t="shared" ca="1" si="58"/>
        <v>20</v>
      </c>
      <c r="Z281" t="str">
        <f t="shared" si="59"/>
        <v>Niao</v>
      </c>
      <c r="AA281">
        <f ca="1">VLOOKUP(Y281,音调排序索引表!$A$1:$B$14,2,FALSE)</f>
        <v>34</v>
      </c>
    </row>
    <row r="282" spans="1:27" ht="18.75" customHeight="1">
      <c r="A282" s="4"/>
      <c r="B282" s="4"/>
      <c r="C282" s="2"/>
      <c r="D282" s="2"/>
      <c r="E282" s="3"/>
      <c r="F282" s="2"/>
      <c r="G282" s="2"/>
      <c r="H282" s="1" t="str">
        <f>IF(LEFT(竖总表!F282,1)="`",RIGHT(竖总表!F282,LEN(竖总表!F282)-1),竖总表!F282)</f>
        <v>nuan3</v>
      </c>
      <c r="I282" s="1" t="str">
        <f t="shared" si="48"/>
        <v>nuan3</v>
      </c>
      <c r="J282" s="1" t="str">
        <f t="shared" si="49"/>
        <v>nuan</v>
      </c>
      <c r="K282" s="1" t="str">
        <f t="shared" si="50"/>
        <v>n</v>
      </c>
      <c r="L282" s="1" t="str">
        <f t="shared" si="51"/>
        <v>uan</v>
      </c>
      <c r="M282" s="1">
        <f t="shared" si="52"/>
        <v>3</v>
      </c>
      <c r="N282" s="1">
        <f t="shared" si="53"/>
        <v>1</v>
      </c>
      <c r="O282" s="1">
        <v>1</v>
      </c>
      <c r="P282">
        <v>1</v>
      </c>
      <c r="Q282">
        <f ca="1">IFERROR(_xlfn.IFNA(MATCH($J282,INDIRECT("J"&amp;(1+P282)):$J$507,0)+P282,""),"")</f>
        <v>282</v>
      </c>
      <c r="R282" t="str">
        <f ca="1">IFERROR(_xlfn.IFNA(MATCH($J282,INDIRECT("J"&amp;(1+Q282)):$J$507,0)+Q282,""),"")</f>
        <v/>
      </c>
      <c r="S282" t="str">
        <f ca="1">IFERROR(_xlfn.IFNA(MATCH($J282,INDIRECT("J"&amp;(1+R282)):$J$507,0)+R282,""),"")</f>
        <v/>
      </c>
      <c r="T282" t="str">
        <f ca="1">IFERROR(_xlfn.IFNA(MATCH($J282,INDIRECT("J"&amp;(1+S282)):$J$507,0)+S282,""),"")</f>
        <v/>
      </c>
      <c r="U282">
        <f t="shared" ca="1" si="54"/>
        <v>3</v>
      </c>
      <c r="V282">
        <f t="shared" ca="1" si="55"/>
        <v>0</v>
      </c>
      <c r="W282">
        <f t="shared" ca="1" si="56"/>
        <v>0</v>
      </c>
      <c r="X282">
        <f t="shared" ca="1" si="57"/>
        <v>0</v>
      </c>
      <c r="Y282">
        <f t="shared" ca="1" si="58"/>
        <v>4</v>
      </c>
      <c r="Z282" t="str">
        <f t="shared" si="59"/>
        <v>Nuan</v>
      </c>
      <c r="AA282">
        <f ca="1">VLOOKUP(Y282,音调排序索引表!$A$1:$B$14,2,FALSE)</f>
        <v>3</v>
      </c>
    </row>
    <row r="283" spans="1:27" ht="18.75" customHeight="1">
      <c r="A283" s="4"/>
      <c r="B283" s="4"/>
      <c r="C283" s="2"/>
      <c r="D283" s="2"/>
      <c r="E283" s="3"/>
      <c r="F283" s="2"/>
      <c r="G283" s="2"/>
      <c r="H283" s="1" t="str">
        <f>IF(LEFT(竖总表!F283,1)="`",RIGHT(竖总表!F283,LEN(竖总表!F283)-1),竖总表!F283)</f>
        <v>nai3</v>
      </c>
      <c r="I283" s="1" t="str">
        <f t="shared" si="48"/>
        <v>nai3</v>
      </c>
      <c r="J283" s="1" t="str">
        <f t="shared" si="49"/>
        <v>nai</v>
      </c>
      <c r="K283" s="1" t="str">
        <f t="shared" si="50"/>
        <v>n</v>
      </c>
      <c r="L283" s="1" t="str">
        <f t="shared" si="51"/>
        <v>ai</v>
      </c>
      <c r="M283" s="1">
        <f t="shared" si="52"/>
        <v>3</v>
      </c>
      <c r="N283" s="1">
        <f t="shared" si="53"/>
        <v>1</v>
      </c>
      <c r="O283" s="1">
        <v>1</v>
      </c>
      <c r="P283">
        <v>1</v>
      </c>
      <c r="Q283">
        <f ca="1">IFERROR(_xlfn.IFNA(MATCH($J283,INDIRECT("J"&amp;(1+P283)):$J$507,0)+P283,""),"")</f>
        <v>283</v>
      </c>
      <c r="R283" t="str">
        <f ca="1">IFERROR(_xlfn.IFNA(MATCH($J283,INDIRECT("J"&amp;(1+Q283)):$J$507,0)+Q283,""),"")</f>
        <v/>
      </c>
      <c r="S283" t="str">
        <f ca="1">IFERROR(_xlfn.IFNA(MATCH($J283,INDIRECT("J"&amp;(1+R283)):$J$507,0)+R283,""),"")</f>
        <v/>
      </c>
      <c r="T283" t="str">
        <f ca="1">IFERROR(_xlfn.IFNA(MATCH($J283,INDIRECT("J"&amp;(1+S283)):$J$507,0)+S283,""),"")</f>
        <v/>
      </c>
      <c r="U283">
        <f t="shared" ca="1" si="54"/>
        <v>3</v>
      </c>
      <c r="V283">
        <f t="shared" ca="1" si="55"/>
        <v>0</v>
      </c>
      <c r="W283">
        <f t="shared" ca="1" si="56"/>
        <v>0</v>
      </c>
      <c r="X283">
        <f t="shared" ca="1" si="57"/>
        <v>0</v>
      </c>
      <c r="Y283">
        <f t="shared" ca="1" si="58"/>
        <v>4</v>
      </c>
      <c r="Z283" t="str">
        <f t="shared" si="59"/>
        <v>Nai</v>
      </c>
      <c r="AA283">
        <f ca="1">VLOOKUP(Y283,音调排序索引表!$A$1:$B$14,2,FALSE)</f>
        <v>3</v>
      </c>
    </row>
    <row r="284" spans="1:27" ht="18.75" customHeight="1">
      <c r="A284" s="4"/>
      <c r="B284" s="4"/>
      <c r="C284" s="2"/>
      <c r="D284" s="2"/>
      <c r="E284" s="3"/>
      <c r="F284" s="2"/>
      <c r="G284" s="2"/>
      <c r="H284" s="1" t="str">
        <f>IF(LEFT(竖总表!F284,1)="`",RIGHT(竖总表!F284,LEN(竖总表!F284)-1),竖总表!F284)</f>
        <v>nv3</v>
      </c>
      <c r="I284" s="1" t="str">
        <f t="shared" si="48"/>
        <v>nv3</v>
      </c>
      <c r="J284" s="1" t="str">
        <f t="shared" si="49"/>
        <v>nv</v>
      </c>
      <c r="K284" s="1" t="str">
        <f t="shared" si="50"/>
        <v>n</v>
      </c>
      <c r="L284" s="1" t="str">
        <f t="shared" si="51"/>
        <v>v</v>
      </c>
      <c r="M284" s="1">
        <f t="shared" si="52"/>
        <v>3</v>
      </c>
      <c r="N284" s="1">
        <f t="shared" si="53"/>
        <v>1</v>
      </c>
      <c r="O284" s="1">
        <v>1</v>
      </c>
      <c r="P284">
        <v>1</v>
      </c>
      <c r="Q284">
        <f ca="1">IFERROR(_xlfn.IFNA(MATCH($J284,INDIRECT("J"&amp;(1+P284)):$J$507,0)+P284,""),"")</f>
        <v>284</v>
      </c>
      <c r="R284" t="str">
        <f ca="1">IFERROR(_xlfn.IFNA(MATCH($J284,INDIRECT("J"&amp;(1+Q284)):$J$507,0)+Q284,""),"")</f>
        <v/>
      </c>
      <c r="S284" t="str">
        <f ca="1">IFERROR(_xlfn.IFNA(MATCH($J284,INDIRECT("J"&amp;(1+R284)):$J$507,0)+R284,""),"")</f>
        <v/>
      </c>
      <c r="T284" t="str">
        <f ca="1">IFERROR(_xlfn.IFNA(MATCH($J284,INDIRECT("J"&amp;(1+S284)):$J$507,0)+S284,""),"")</f>
        <v/>
      </c>
      <c r="U284">
        <f t="shared" ca="1" si="54"/>
        <v>3</v>
      </c>
      <c r="V284">
        <f t="shared" ca="1" si="55"/>
        <v>0</v>
      </c>
      <c r="W284">
        <f t="shared" ca="1" si="56"/>
        <v>0</v>
      </c>
      <c r="X284">
        <f t="shared" ca="1" si="57"/>
        <v>0</v>
      </c>
      <c r="Y284">
        <f t="shared" ca="1" si="58"/>
        <v>4</v>
      </c>
      <c r="Z284" t="str">
        <f t="shared" si="59"/>
        <v>Nv</v>
      </c>
      <c r="AA284">
        <f ca="1">VLOOKUP(Y284,音调排序索引表!$A$1:$B$14,2,FALSE)</f>
        <v>3</v>
      </c>
    </row>
    <row r="285" spans="1:27" ht="18.75" customHeight="1">
      <c r="A285" s="4"/>
      <c r="B285" s="4"/>
      <c r="C285" s="2"/>
      <c r="D285" s="2"/>
      <c r="E285" s="3"/>
      <c r="F285" s="2"/>
      <c r="G285" s="2"/>
      <c r="H285" s="1" t="str">
        <f>IF(LEFT(竖总表!F285,1)="`",RIGHT(竖总表!F285,LEN(竖总表!F285)-1),竖总表!F285)</f>
        <v>nong2</v>
      </c>
      <c r="I285" s="1" t="str">
        <f t="shared" si="48"/>
        <v>nong2</v>
      </c>
      <c r="J285" s="1" t="str">
        <f t="shared" si="49"/>
        <v>nong</v>
      </c>
      <c r="K285" s="1" t="str">
        <f t="shared" si="50"/>
        <v>n</v>
      </c>
      <c r="L285" s="1" t="str">
        <f t="shared" si="51"/>
        <v>ong</v>
      </c>
      <c r="M285" s="1">
        <f t="shared" si="52"/>
        <v>2</v>
      </c>
      <c r="N285" s="1">
        <f t="shared" si="53"/>
        <v>1</v>
      </c>
      <c r="O285" s="1">
        <v>1</v>
      </c>
      <c r="P285">
        <v>1</v>
      </c>
      <c r="Q285">
        <f ca="1">IFERROR(_xlfn.IFNA(MATCH($J285,INDIRECT("J"&amp;(1+P285)):$J$507,0)+P285,""),"")</f>
        <v>285</v>
      </c>
      <c r="R285" t="str">
        <f ca="1">IFERROR(_xlfn.IFNA(MATCH($J285,INDIRECT("J"&amp;(1+Q285)):$J$507,0)+Q285,""),"")</f>
        <v/>
      </c>
      <c r="S285" t="str">
        <f ca="1">IFERROR(_xlfn.IFNA(MATCH($J285,INDIRECT("J"&amp;(1+R285)):$J$507,0)+R285,""),"")</f>
        <v/>
      </c>
      <c r="T285" t="str">
        <f ca="1">IFERROR(_xlfn.IFNA(MATCH($J285,INDIRECT("J"&amp;(1+S285)):$J$507,0)+S285,""),"")</f>
        <v/>
      </c>
      <c r="U285">
        <f t="shared" ca="1" si="54"/>
        <v>2</v>
      </c>
      <c r="V285">
        <f t="shared" ca="1" si="55"/>
        <v>0</v>
      </c>
      <c r="W285">
        <f t="shared" ca="1" si="56"/>
        <v>0</v>
      </c>
      <c r="X285">
        <f t="shared" ca="1" si="57"/>
        <v>0</v>
      </c>
      <c r="Y285">
        <f t="shared" ca="1" si="58"/>
        <v>3</v>
      </c>
      <c r="Z285" t="str">
        <f t="shared" si="59"/>
        <v>Nong</v>
      </c>
      <c r="AA285">
        <f ca="1">VLOOKUP(Y285,音调排序索引表!$A$1:$B$14,2,FALSE)</f>
        <v>2</v>
      </c>
    </row>
    <row r="286" spans="1:27" ht="18.75" customHeight="1">
      <c r="A286" s="4"/>
      <c r="B286" s="4"/>
      <c r="C286" s="2"/>
      <c r="D286" s="2"/>
      <c r="E286" s="3"/>
      <c r="F286" s="2"/>
      <c r="G286" s="2"/>
      <c r="H286" s="1" t="str">
        <f>IF(LEFT(竖总表!F286,1)="`",RIGHT(竖总表!F286,LEN(竖总表!F286)-1),竖总表!F286)</f>
        <v>nei4</v>
      </c>
      <c r="I286" s="1" t="str">
        <f t="shared" si="48"/>
        <v>nei4</v>
      </c>
      <c r="J286" s="1" t="str">
        <f t="shared" si="49"/>
        <v>nei</v>
      </c>
      <c r="K286" s="1" t="str">
        <f t="shared" si="50"/>
        <v>n</v>
      </c>
      <c r="L286" s="1" t="str">
        <f t="shared" si="51"/>
        <v>ei</v>
      </c>
      <c r="M286" s="1">
        <f t="shared" si="52"/>
        <v>4</v>
      </c>
      <c r="N286" s="1">
        <f t="shared" si="53"/>
        <v>1</v>
      </c>
      <c r="O286" s="1">
        <v>1</v>
      </c>
      <c r="P286">
        <v>1</v>
      </c>
      <c r="Q286">
        <f ca="1">IFERROR(_xlfn.IFNA(MATCH($J286,INDIRECT("J"&amp;(1+P286)):$J$507,0)+P286,""),"")</f>
        <v>286</v>
      </c>
      <c r="R286" t="str">
        <f ca="1">IFERROR(_xlfn.IFNA(MATCH($J286,INDIRECT("J"&amp;(1+Q286)):$J$507,0)+Q286,""),"")</f>
        <v/>
      </c>
      <c r="S286" t="str">
        <f ca="1">IFERROR(_xlfn.IFNA(MATCH($J286,INDIRECT("J"&amp;(1+R286)):$J$507,0)+R286,""),"")</f>
        <v/>
      </c>
      <c r="T286" t="str">
        <f ca="1">IFERROR(_xlfn.IFNA(MATCH($J286,INDIRECT("J"&amp;(1+S286)):$J$507,0)+S286,""),"")</f>
        <v/>
      </c>
      <c r="U286">
        <f t="shared" ca="1" si="54"/>
        <v>4</v>
      </c>
      <c r="V286">
        <f t="shared" ca="1" si="55"/>
        <v>0</v>
      </c>
      <c r="W286">
        <f t="shared" ca="1" si="56"/>
        <v>0</v>
      </c>
      <c r="X286">
        <f t="shared" ca="1" si="57"/>
        <v>0</v>
      </c>
      <c r="Y286">
        <f t="shared" ca="1" si="58"/>
        <v>5</v>
      </c>
      <c r="Z286" t="str">
        <f t="shared" si="59"/>
        <v>Nei</v>
      </c>
      <c r="AA286">
        <f ca="1">VLOOKUP(Y286,音调排序索引表!$A$1:$B$14,2,FALSE)</f>
        <v>4</v>
      </c>
    </row>
    <row r="287" spans="1:27" ht="18.75" customHeight="1">
      <c r="A287" s="4"/>
      <c r="B287" s="4"/>
      <c r="C287" s="2"/>
      <c r="D287" s="2"/>
      <c r="E287" s="3"/>
      <c r="F287" s="2"/>
      <c r="G287" s="2"/>
      <c r="H287" s="1" t="str">
        <f>IF(LEFT(竖总表!F287,1)="`",RIGHT(竖总表!F287,LEN(竖总表!F287)-1),竖总表!F287)</f>
        <v>nian4</v>
      </c>
      <c r="I287" s="1" t="str">
        <f t="shared" si="48"/>
        <v>nian4</v>
      </c>
      <c r="J287" s="1" t="str">
        <f t="shared" si="49"/>
        <v>nian</v>
      </c>
      <c r="K287" s="1" t="str">
        <f t="shared" si="50"/>
        <v>n</v>
      </c>
      <c r="L287" s="1" t="str">
        <f t="shared" si="51"/>
        <v>ian</v>
      </c>
      <c r="M287" s="1">
        <f t="shared" si="52"/>
        <v>4</v>
      </c>
      <c r="N287" s="1">
        <f t="shared" si="53"/>
        <v>1</v>
      </c>
      <c r="O287" s="1">
        <v>1</v>
      </c>
      <c r="P287">
        <v>1</v>
      </c>
      <c r="Q287">
        <f ca="1">IFERROR(_xlfn.IFNA(MATCH($J287,INDIRECT("J"&amp;(1+P287)):$J$507,0)+P287,""),"")</f>
        <v>287</v>
      </c>
      <c r="R287" t="str">
        <f ca="1">IFERROR(_xlfn.IFNA(MATCH($J287,INDIRECT("J"&amp;(1+Q287)):$J$507,0)+Q287,""),"")</f>
        <v/>
      </c>
      <c r="S287" t="str">
        <f ca="1">IFERROR(_xlfn.IFNA(MATCH($J287,INDIRECT("J"&amp;(1+R287)):$J$507,0)+R287,""),"")</f>
        <v/>
      </c>
      <c r="T287" t="str">
        <f ca="1">IFERROR(_xlfn.IFNA(MATCH($J287,INDIRECT("J"&amp;(1+S287)):$J$507,0)+S287,""),"")</f>
        <v/>
      </c>
      <c r="U287">
        <f t="shared" ca="1" si="54"/>
        <v>4</v>
      </c>
      <c r="V287">
        <f t="shared" ca="1" si="55"/>
        <v>0</v>
      </c>
      <c r="W287">
        <f t="shared" ca="1" si="56"/>
        <v>0</v>
      </c>
      <c r="X287">
        <f t="shared" ca="1" si="57"/>
        <v>0</v>
      </c>
      <c r="Y287">
        <f t="shared" ca="1" si="58"/>
        <v>5</v>
      </c>
      <c r="Z287" t="str">
        <f t="shared" si="59"/>
        <v>Nian</v>
      </c>
      <c r="AA287">
        <f ca="1">VLOOKUP(Y287,音调排序索引表!$A$1:$B$14,2,FALSE)</f>
        <v>4</v>
      </c>
    </row>
    <row r="288" spans="1:27" ht="18.75" customHeight="1">
      <c r="A288" s="4"/>
      <c r="B288" s="4"/>
      <c r="C288" s="2"/>
      <c r="D288" s="2"/>
      <c r="E288" s="3"/>
      <c r="F288" s="2"/>
      <c r="G288" s="2"/>
      <c r="H288" s="1" t="str">
        <f>IF(LEFT(竖总表!F288,1)="`",RIGHT(竖总表!F288,LEN(竖总表!F288)-1),竖总表!F288)</f>
        <v>ou3</v>
      </c>
      <c r="I288" s="1" t="str">
        <f t="shared" si="48"/>
        <v>ou3</v>
      </c>
      <c r="J288" s="1" t="str">
        <f t="shared" si="49"/>
        <v>ou</v>
      </c>
      <c r="K288" s="1" t="str">
        <f t="shared" si="50"/>
        <v>o</v>
      </c>
      <c r="L288" s="1" t="str">
        <f t="shared" si="51"/>
        <v>ou</v>
      </c>
      <c r="M288" s="1">
        <f t="shared" si="52"/>
        <v>3</v>
      </c>
      <c r="N288" s="1">
        <f t="shared" si="53"/>
        <v>3</v>
      </c>
      <c r="O288" s="1">
        <v>1</v>
      </c>
      <c r="P288">
        <v>1</v>
      </c>
      <c r="Q288">
        <f ca="1">IFERROR(_xlfn.IFNA(MATCH($J288,INDIRECT("J"&amp;(1+P288)):$J$507,0)+P288,""),"")</f>
        <v>288</v>
      </c>
      <c r="R288">
        <f ca="1">IFERROR(_xlfn.IFNA(MATCH($J288,INDIRECT("J"&amp;(1+Q288)):$J$507,0)+Q288,""),"")</f>
        <v>292</v>
      </c>
      <c r="S288">
        <f ca="1">IFERROR(_xlfn.IFNA(MATCH($J288,INDIRECT("J"&amp;(1+R288)):$J$507,0)+R288,""),"")</f>
        <v>295</v>
      </c>
      <c r="T288" t="str">
        <f ca="1">IFERROR(_xlfn.IFNA(MATCH($J288,INDIRECT("J"&amp;(1+S288)):$J$507,0)+S288,""),"")</f>
        <v/>
      </c>
      <c r="U288">
        <f t="shared" ca="1" si="54"/>
        <v>3</v>
      </c>
      <c r="V288">
        <f t="shared" ca="1" si="55"/>
        <v>4</v>
      </c>
      <c r="W288">
        <f t="shared" ca="1" si="56"/>
        <v>1</v>
      </c>
      <c r="X288">
        <f t="shared" ca="1" si="57"/>
        <v>0</v>
      </c>
      <c r="Y288">
        <f t="shared" ca="1" si="58"/>
        <v>40</v>
      </c>
      <c r="Z288" t="str">
        <f t="shared" si="59"/>
        <v>Oou</v>
      </c>
      <c r="AA288">
        <f ca="1">VLOOKUP(Y288,音调排序索引表!$A$1:$B$14,2,FALSE)</f>
        <v>134</v>
      </c>
    </row>
    <row r="289" spans="1:27" ht="18.75" customHeight="1">
      <c r="A289" s="4"/>
      <c r="B289" s="4"/>
      <c r="C289" s="2"/>
      <c r="D289" s="2"/>
      <c r="E289" s="3"/>
      <c r="F289" s="2"/>
      <c r="G289" s="2"/>
      <c r="H289" s="1" t="str">
        <f>IF(LEFT(竖总表!F289,1)="`",RIGHT(竖总表!F289,LEN(竖总表!F289)-1),竖总表!F289)</f>
        <v>bai4</v>
      </c>
      <c r="I289" s="1" t="str">
        <f t="shared" si="48"/>
        <v>bai4</v>
      </c>
      <c r="J289" s="1" t="str">
        <f t="shared" si="49"/>
        <v>bai</v>
      </c>
      <c r="K289" s="1" t="str">
        <f t="shared" si="50"/>
        <v>b</v>
      </c>
      <c r="L289" s="1" t="str">
        <f t="shared" si="51"/>
        <v>ai</v>
      </c>
      <c r="M289" s="1">
        <f t="shared" si="52"/>
        <v>4</v>
      </c>
      <c r="N289" s="1">
        <f t="shared" si="53"/>
        <v>2</v>
      </c>
      <c r="O289" s="1">
        <v>1</v>
      </c>
      <c r="P289">
        <v>1</v>
      </c>
      <c r="Q289">
        <f ca="1">IFERROR(_xlfn.IFNA(MATCH($J289,INDIRECT("J"&amp;(1+P289)):$J$507,0)+P289,""),"")</f>
        <v>35</v>
      </c>
      <c r="R289">
        <f ca="1">IFERROR(_xlfn.IFNA(MATCH($J289,INDIRECT("J"&amp;(1+Q289)):$J$507,0)+Q289,""),"")</f>
        <v>289</v>
      </c>
      <c r="S289" t="str">
        <f ca="1">IFERROR(_xlfn.IFNA(MATCH($J289,INDIRECT("J"&amp;(1+R289)):$J$507,0)+R289,""),"")</f>
        <v/>
      </c>
      <c r="T289" t="str">
        <f ca="1">IFERROR(_xlfn.IFNA(MATCH($J289,INDIRECT("J"&amp;(1+S289)):$J$507,0)+S289,""),"")</f>
        <v/>
      </c>
      <c r="U289">
        <f t="shared" ca="1" si="54"/>
        <v>2</v>
      </c>
      <c r="V289">
        <f t="shared" ca="1" si="55"/>
        <v>4</v>
      </c>
      <c r="W289">
        <f t="shared" ca="1" si="56"/>
        <v>0</v>
      </c>
      <c r="X289">
        <f t="shared" ca="1" si="57"/>
        <v>0</v>
      </c>
      <c r="Y289">
        <f t="shared" ca="1" si="58"/>
        <v>15</v>
      </c>
      <c r="Z289" t="str">
        <f t="shared" si="59"/>
        <v>Bai</v>
      </c>
      <c r="AA289">
        <f ca="1">VLOOKUP(Y289,音调排序索引表!$A$1:$B$14,2,FALSE)</f>
        <v>24</v>
      </c>
    </row>
    <row r="290" spans="1:27" ht="18.75" customHeight="1">
      <c r="A290" s="4"/>
      <c r="B290" s="4"/>
      <c r="C290" s="2"/>
      <c r="D290" s="2"/>
      <c r="E290" s="3"/>
      <c r="F290" s="2"/>
      <c r="G290" s="2"/>
      <c r="H290" s="1" t="str">
        <f>IF(LEFT(竖总表!F290,1)="`",RIGHT(竖总表!F290,LEN(竖总表!F290)-1),竖总表!F290)</f>
        <v>cao2</v>
      </c>
      <c r="I290" s="1" t="str">
        <f t="shared" si="48"/>
        <v>cao2</v>
      </c>
      <c r="J290" s="1" t="str">
        <f t="shared" si="49"/>
        <v>cao</v>
      </c>
      <c r="K290" s="1" t="str">
        <f t="shared" si="50"/>
        <v>c</v>
      </c>
      <c r="L290" s="1" t="str">
        <f t="shared" si="51"/>
        <v>ao</v>
      </c>
      <c r="M290" s="1">
        <f t="shared" si="52"/>
        <v>2</v>
      </c>
      <c r="N290" s="1">
        <f t="shared" si="53"/>
        <v>2</v>
      </c>
      <c r="O290" s="1">
        <v>1</v>
      </c>
      <c r="P290">
        <v>1</v>
      </c>
      <c r="Q290">
        <f ca="1">IFERROR(_xlfn.IFNA(MATCH($J290,INDIRECT("J"&amp;(1+P290)):$J$507,0)+P290,""),"")</f>
        <v>61</v>
      </c>
      <c r="R290">
        <f ca="1">IFERROR(_xlfn.IFNA(MATCH($J290,INDIRECT("J"&amp;(1+Q290)):$J$507,0)+Q290,""),"")</f>
        <v>290</v>
      </c>
      <c r="S290" t="str">
        <f ca="1">IFERROR(_xlfn.IFNA(MATCH($J290,INDIRECT("J"&amp;(1+R290)):$J$507,0)+R290,""),"")</f>
        <v/>
      </c>
      <c r="T290" t="str">
        <f ca="1">IFERROR(_xlfn.IFNA(MATCH($J290,INDIRECT("J"&amp;(1+S290)):$J$507,0)+S290,""),"")</f>
        <v/>
      </c>
      <c r="U290">
        <f t="shared" ca="1" si="54"/>
        <v>1</v>
      </c>
      <c r="V290">
        <f t="shared" ca="1" si="55"/>
        <v>2</v>
      </c>
      <c r="W290">
        <f t="shared" ca="1" si="56"/>
        <v>0</v>
      </c>
      <c r="X290">
        <f t="shared" ca="1" si="57"/>
        <v>0</v>
      </c>
      <c r="Y290">
        <f t="shared" ca="1" si="58"/>
        <v>6</v>
      </c>
      <c r="Z290" t="str">
        <f t="shared" si="59"/>
        <v>Cao</v>
      </c>
      <c r="AA290">
        <f ca="1">VLOOKUP(Y290,音调排序索引表!$A$1:$B$14,2,FALSE)</f>
        <v>12</v>
      </c>
    </row>
    <row r="291" spans="1:27" ht="18.75" customHeight="1">
      <c r="A291" s="4"/>
      <c r="B291" s="4"/>
      <c r="C291" s="2"/>
      <c r="D291" s="2"/>
      <c r="E291" s="3"/>
      <c r="F291" s="2"/>
      <c r="G291" s="2"/>
      <c r="H291" s="1" t="str">
        <f>IF(LEFT(竖总表!F291,1)="`",RIGHT(竖总表!F291,LEN(竖总表!F291)-1),竖总表!F291)</f>
        <v>di2</v>
      </c>
      <c r="I291" s="1" t="str">
        <f t="shared" si="48"/>
        <v>di2</v>
      </c>
      <c r="J291" s="1" t="str">
        <f t="shared" si="49"/>
        <v>di</v>
      </c>
      <c r="K291" s="1" t="str">
        <f t="shared" si="50"/>
        <v>d</v>
      </c>
      <c r="L291" s="1" t="str">
        <f t="shared" si="51"/>
        <v>i</v>
      </c>
      <c r="M291" s="1">
        <f t="shared" si="52"/>
        <v>2</v>
      </c>
      <c r="N291" s="1">
        <f t="shared" si="53"/>
        <v>2</v>
      </c>
      <c r="O291" s="1">
        <v>1</v>
      </c>
      <c r="P291">
        <v>1</v>
      </c>
      <c r="Q291">
        <f ca="1">IFERROR(_xlfn.IFNA(MATCH($J291,INDIRECT("J"&amp;(1+P291)):$J$507,0)+P291,""),"")</f>
        <v>4</v>
      </c>
      <c r="R291">
        <f ca="1">IFERROR(_xlfn.IFNA(MATCH($J291,INDIRECT("J"&amp;(1+Q291)):$J$507,0)+Q291,""),"")</f>
        <v>291</v>
      </c>
      <c r="S291" t="str">
        <f ca="1">IFERROR(_xlfn.IFNA(MATCH($J291,INDIRECT("J"&amp;(1+R291)):$J$507,0)+R291,""),"")</f>
        <v/>
      </c>
      <c r="T291" t="str">
        <f ca="1">IFERROR(_xlfn.IFNA(MATCH($J291,INDIRECT("J"&amp;(1+S291)):$J$507,0)+S291,""),"")</f>
        <v/>
      </c>
      <c r="U291">
        <f t="shared" ca="1" si="54"/>
        <v>4</v>
      </c>
      <c r="V291">
        <f t="shared" ca="1" si="55"/>
        <v>2</v>
      </c>
      <c r="W291">
        <f t="shared" ca="1" si="56"/>
        <v>0</v>
      </c>
      <c r="X291">
        <f t="shared" ca="1" si="57"/>
        <v>0</v>
      </c>
      <c r="Y291">
        <f t="shared" ca="1" si="58"/>
        <v>15</v>
      </c>
      <c r="Z291" t="str">
        <f t="shared" si="59"/>
        <v>Di</v>
      </c>
      <c r="AA291">
        <f ca="1">VLOOKUP(Y291,音调排序索引表!$A$1:$B$14,2,FALSE)</f>
        <v>24</v>
      </c>
    </row>
    <row r="292" spans="1:27" ht="18.75" customHeight="1">
      <c r="A292" s="4"/>
      <c r="B292" s="4"/>
      <c r="C292" s="2"/>
      <c r="D292" s="2"/>
      <c r="E292" s="3"/>
      <c r="F292" s="2"/>
      <c r="G292" s="2"/>
      <c r="H292" s="1" t="str">
        <f>IF(LEFT(竖总表!F292,1)="`",RIGHT(竖总表!F292,LEN(竖总表!F292)-1),竖总表!F292)</f>
        <v>ou4</v>
      </c>
      <c r="I292" s="1" t="str">
        <f t="shared" si="48"/>
        <v>ou4</v>
      </c>
      <c r="J292" s="1" t="str">
        <f t="shared" si="49"/>
        <v>ou</v>
      </c>
      <c r="K292" s="1" t="str">
        <f t="shared" si="50"/>
        <v>o</v>
      </c>
      <c r="L292" s="1" t="str">
        <f t="shared" si="51"/>
        <v>ou</v>
      </c>
      <c r="M292" s="1">
        <f t="shared" si="52"/>
        <v>4</v>
      </c>
      <c r="N292" s="1">
        <f t="shared" si="53"/>
        <v>3</v>
      </c>
      <c r="O292" s="1">
        <v>1</v>
      </c>
      <c r="P292">
        <v>1</v>
      </c>
      <c r="Q292">
        <f ca="1">IFERROR(_xlfn.IFNA(MATCH($J292,INDIRECT("J"&amp;(1+P292)):$J$507,0)+P292,""),"")</f>
        <v>288</v>
      </c>
      <c r="R292">
        <f ca="1">IFERROR(_xlfn.IFNA(MATCH($J292,INDIRECT("J"&amp;(1+Q292)):$J$507,0)+Q292,""),"")</f>
        <v>292</v>
      </c>
      <c r="S292">
        <f ca="1">IFERROR(_xlfn.IFNA(MATCH($J292,INDIRECT("J"&amp;(1+R292)):$J$507,0)+R292,""),"")</f>
        <v>295</v>
      </c>
      <c r="T292" t="str">
        <f ca="1">IFERROR(_xlfn.IFNA(MATCH($J292,INDIRECT("J"&amp;(1+S292)):$J$507,0)+S292,""),"")</f>
        <v/>
      </c>
      <c r="U292">
        <f t="shared" ca="1" si="54"/>
        <v>3</v>
      </c>
      <c r="V292">
        <f t="shared" ca="1" si="55"/>
        <v>4</v>
      </c>
      <c r="W292">
        <f t="shared" ca="1" si="56"/>
        <v>1</v>
      </c>
      <c r="X292">
        <f t="shared" ca="1" si="57"/>
        <v>0</v>
      </c>
      <c r="Y292">
        <f t="shared" ca="1" si="58"/>
        <v>40</v>
      </c>
      <c r="Z292" t="str">
        <f t="shared" si="59"/>
        <v>Oou</v>
      </c>
      <c r="AA292">
        <f ca="1">VLOOKUP(Y292,音调排序索引表!$A$1:$B$14,2,FALSE)</f>
        <v>134</v>
      </c>
    </row>
    <row r="293" spans="1:27" ht="18.75" customHeight="1">
      <c r="A293" s="4"/>
      <c r="B293" s="4"/>
      <c r="C293" s="2"/>
      <c r="D293" s="2"/>
      <c r="E293" s="3"/>
      <c r="F293" s="2"/>
      <c r="G293" s="2"/>
      <c r="H293" s="1" t="str">
        <f>IF(LEFT(竖总表!F293,1)="`",RIGHT(竖总表!F293,LEN(竖总表!F293)-1),竖总表!F293)</f>
        <v>fen3</v>
      </c>
      <c r="I293" s="1" t="str">
        <f t="shared" si="48"/>
        <v>fen3</v>
      </c>
      <c r="J293" s="1" t="str">
        <f t="shared" si="49"/>
        <v>fen</v>
      </c>
      <c r="K293" s="1" t="str">
        <f t="shared" si="50"/>
        <v>f</v>
      </c>
      <c r="L293" s="1" t="str">
        <f t="shared" si="51"/>
        <v>en</v>
      </c>
      <c r="M293" s="1">
        <f t="shared" si="52"/>
        <v>3</v>
      </c>
      <c r="N293" s="1">
        <f t="shared" si="53"/>
        <v>3</v>
      </c>
      <c r="O293" s="1">
        <v>1</v>
      </c>
      <c r="P293">
        <v>1</v>
      </c>
      <c r="Q293">
        <f ca="1">IFERROR(_xlfn.IFNA(MATCH($J293,INDIRECT("J"&amp;(1+P293)):$J$507,0)+P293,""),"")</f>
        <v>115</v>
      </c>
      <c r="R293">
        <f ca="1">IFERROR(_xlfn.IFNA(MATCH($J293,INDIRECT("J"&amp;(1+Q293)):$J$507,0)+Q293,""),"")</f>
        <v>122</v>
      </c>
      <c r="S293">
        <f ca="1">IFERROR(_xlfn.IFNA(MATCH($J293,INDIRECT("J"&amp;(1+R293)):$J$507,0)+R293,""),"")</f>
        <v>293</v>
      </c>
      <c r="T293" t="str">
        <f ca="1">IFERROR(_xlfn.IFNA(MATCH($J293,INDIRECT("J"&amp;(1+S293)):$J$507,0)+S293,""),"")</f>
        <v/>
      </c>
      <c r="U293">
        <f t="shared" ca="1" si="54"/>
        <v>1</v>
      </c>
      <c r="V293">
        <f t="shared" ca="1" si="55"/>
        <v>2</v>
      </c>
      <c r="W293">
        <f t="shared" ca="1" si="56"/>
        <v>3</v>
      </c>
      <c r="X293">
        <f t="shared" ca="1" si="57"/>
        <v>0</v>
      </c>
      <c r="Y293">
        <f t="shared" ca="1" si="58"/>
        <v>24</v>
      </c>
      <c r="Z293" t="str">
        <f t="shared" si="59"/>
        <v>Fen</v>
      </c>
      <c r="AA293">
        <f ca="1">VLOOKUP(Y293,音调排序索引表!$A$1:$B$14,2,FALSE)</f>
        <v>123</v>
      </c>
    </row>
    <row r="294" spans="1:27" ht="18.75" customHeight="1">
      <c r="A294" s="4"/>
      <c r="B294" s="4"/>
      <c r="C294" s="2"/>
      <c r="D294" s="2"/>
      <c r="E294" s="3"/>
      <c r="F294" s="2"/>
      <c r="G294" s="2"/>
      <c r="H294" s="1" t="str">
        <f>IF(LEFT(竖总表!F294,1)="`",RIGHT(竖总表!F294,LEN(竖总表!F294)-1),竖总表!F294)</f>
        <v>guan4</v>
      </c>
      <c r="I294" s="1" t="str">
        <f t="shared" si="48"/>
        <v>guan4</v>
      </c>
      <c r="J294" s="1" t="str">
        <f t="shared" si="49"/>
        <v>guan</v>
      </c>
      <c r="K294" s="1" t="str">
        <f t="shared" si="50"/>
        <v>g</v>
      </c>
      <c r="L294" s="1" t="str">
        <f t="shared" si="51"/>
        <v>uan</v>
      </c>
      <c r="M294" s="1">
        <f t="shared" si="52"/>
        <v>4</v>
      </c>
      <c r="N294" s="1">
        <f t="shared" si="53"/>
        <v>2</v>
      </c>
      <c r="O294" s="1">
        <v>1</v>
      </c>
      <c r="P294">
        <v>1</v>
      </c>
      <c r="Q294">
        <f ca="1">IFERROR(_xlfn.IFNA(MATCH($J294,INDIRECT("J"&amp;(1+P294)):$J$507,0)+P294,""),"")</f>
        <v>136</v>
      </c>
      <c r="R294">
        <f ca="1">IFERROR(_xlfn.IFNA(MATCH($J294,INDIRECT("J"&amp;(1+Q294)):$J$507,0)+Q294,""),"")</f>
        <v>294</v>
      </c>
      <c r="S294" t="str">
        <f ca="1">IFERROR(_xlfn.IFNA(MATCH($J294,INDIRECT("J"&amp;(1+R294)):$J$507,0)+R294,""),"")</f>
        <v/>
      </c>
      <c r="T294" t="str">
        <f ca="1">IFERROR(_xlfn.IFNA(MATCH($J294,INDIRECT("J"&amp;(1+S294)):$J$507,0)+S294,""),"")</f>
        <v/>
      </c>
      <c r="U294">
        <f t="shared" ca="1" si="54"/>
        <v>1</v>
      </c>
      <c r="V294">
        <f t="shared" ca="1" si="55"/>
        <v>4</v>
      </c>
      <c r="W294">
        <f t="shared" ca="1" si="56"/>
        <v>0</v>
      </c>
      <c r="X294">
        <f t="shared" ca="1" si="57"/>
        <v>0</v>
      </c>
      <c r="Y294">
        <f t="shared" ca="1" si="58"/>
        <v>10</v>
      </c>
      <c r="Z294" t="str">
        <f t="shared" si="59"/>
        <v>Guan</v>
      </c>
      <c r="AA294">
        <f ca="1">VLOOKUP(Y294,音调排序索引表!$A$1:$B$14,2,FALSE)</f>
        <v>14</v>
      </c>
    </row>
    <row r="295" spans="1:27" ht="18.75" customHeight="1">
      <c r="A295" s="4"/>
      <c r="B295" s="4"/>
      <c r="C295" s="2"/>
      <c r="D295" s="2"/>
      <c r="E295" s="3"/>
      <c r="F295" s="2"/>
      <c r="G295" s="2"/>
      <c r="H295" s="1" t="str">
        <f>IF(LEFT(竖总表!F295,1)="`",RIGHT(竖总表!F295,LEN(竖总表!F295)-1),竖总表!F295)</f>
        <v>ou1</v>
      </c>
      <c r="I295" s="1" t="str">
        <f t="shared" si="48"/>
        <v>ou1</v>
      </c>
      <c r="J295" s="1" t="str">
        <f t="shared" si="49"/>
        <v>ou</v>
      </c>
      <c r="K295" s="1" t="str">
        <f t="shared" si="50"/>
        <v>o</v>
      </c>
      <c r="L295" s="1" t="str">
        <f t="shared" si="51"/>
        <v>ou</v>
      </c>
      <c r="M295" s="1">
        <f t="shared" si="52"/>
        <v>1</v>
      </c>
      <c r="N295" s="1">
        <f t="shared" si="53"/>
        <v>3</v>
      </c>
      <c r="O295" s="1">
        <v>1</v>
      </c>
      <c r="P295">
        <v>1</v>
      </c>
      <c r="Q295">
        <f ca="1">IFERROR(_xlfn.IFNA(MATCH($J295,INDIRECT("J"&amp;(1+P295)):$J$507,0)+P295,""),"")</f>
        <v>288</v>
      </c>
      <c r="R295">
        <f ca="1">IFERROR(_xlfn.IFNA(MATCH($J295,INDIRECT("J"&amp;(1+Q295)):$J$507,0)+Q295,""),"")</f>
        <v>292</v>
      </c>
      <c r="S295">
        <f ca="1">IFERROR(_xlfn.IFNA(MATCH($J295,INDIRECT("J"&amp;(1+R295)):$J$507,0)+R295,""),"")</f>
        <v>295</v>
      </c>
      <c r="T295" t="str">
        <f ca="1">IFERROR(_xlfn.IFNA(MATCH($J295,INDIRECT("J"&amp;(1+S295)):$J$507,0)+S295,""),"")</f>
        <v/>
      </c>
      <c r="U295">
        <f t="shared" ca="1" si="54"/>
        <v>3</v>
      </c>
      <c r="V295">
        <f t="shared" ca="1" si="55"/>
        <v>4</v>
      </c>
      <c r="W295">
        <f t="shared" ca="1" si="56"/>
        <v>1</v>
      </c>
      <c r="X295">
        <f t="shared" ca="1" si="57"/>
        <v>0</v>
      </c>
      <c r="Y295">
        <f t="shared" ca="1" si="58"/>
        <v>40</v>
      </c>
      <c r="Z295" t="str">
        <f t="shared" si="59"/>
        <v>Oou</v>
      </c>
      <c r="AA295">
        <f ca="1">VLOOKUP(Y295,音调排序索引表!$A$1:$B$14,2,FALSE)</f>
        <v>134</v>
      </c>
    </row>
    <row r="296" spans="1:27" ht="18.75" customHeight="1">
      <c r="A296" s="4"/>
      <c r="B296" s="4"/>
      <c r="C296" s="2"/>
      <c r="D296" s="2"/>
      <c r="E296" s="3"/>
      <c r="F296" s="2"/>
      <c r="G296" s="2"/>
      <c r="H296" s="1" t="str">
        <f>IF(LEFT(竖总表!F296,1)="`",RIGHT(竖总表!F296,LEN(竖总表!F296)-1),竖总表!F296)</f>
        <v>ao4</v>
      </c>
      <c r="I296" s="1" t="str">
        <f t="shared" si="48"/>
        <v>ao4</v>
      </c>
      <c r="J296" s="1" t="str">
        <f t="shared" si="49"/>
        <v>ao</v>
      </c>
      <c r="K296" s="1" t="str">
        <f t="shared" si="50"/>
        <v>a</v>
      </c>
      <c r="L296" s="1" t="str">
        <f t="shared" si="51"/>
        <v>ao</v>
      </c>
      <c r="M296" s="1">
        <f t="shared" si="52"/>
        <v>4</v>
      </c>
      <c r="N296" s="1">
        <f t="shared" si="53"/>
        <v>3</v>
      </c>
      <c r="O296" s="1">
        <v>1</v>
      </c>
      <c r="P296">
        <v>1</v>
      </c>
      <c r="Q296">
        <f ca="1">IFERROR(_xlfn.IFNA(MATCH($J296,INDIRECT("J"&amp;(1+P296)):$J$507,0)+P296,""),"")</f>
        <v>296</v>
      </c>
      <c r="R296">
        <f ca="1">IFERROR(_xlfn.IFNA(MATCH($J296,INDIRECT("J"&amp;(1+Q296)):$J$507,0)+Q296,""),"")</f>
        <v>303</v>
      </c>
      <c r="S296">
        <f ca="1">IFERROR(_xlfn.IFNA(MATCH($J296,INDIRECT("J"&amp;(1+R296)):$J$507,0)+R296,""),"")</f>
        <v>309</v>
      </c>
      <c r="T296" t="str">
        <f ca="1">IFERROR(_xlfn.IFNA(MATCH($J296,INDIRECT("J"&amp;(1+S296)):$J$507,0)+S296,""),"")</f>
        <v/>
      </c>
      <c r="U296">
        <f t="shared" ca="1" si="54"/>
        <v>4</v>
      </c>
      <c r="V296">
        <f t="shared" ca="1" si="55"/>
        <v>1</v>
      </c>
      <c r="W296">
        <f t="shared" ca="1" si="56"/>
        <v>3</v>
      </c>
      <c r="X296">
        <f t="shared" ca="1" si="57"/>
        <v>0</v>
      </c>
      <c r="Y296">
        <f t="shared" ca="1" si="58"/>
        <v>40</v>
      </c>
      <c r="Z296" t="str">
        <f t="shared" si="59"/>
        <v>Aao</v>
      </c>
      <c r="AA296">
        <f ca="1">VLOOKUP(Y296,音调排序索引表!$A$1:$B$14,2,FALSE)</f>
        <v>134</v>
      </c>
    </row>
    <row r="297" spans="1:27" ht="18.75" customHeight="1">
      <c r="A297" s="4"/>
      <c r="B297" s="4"/>
      <c r="C297" s="2"/>
      <c r="D297" s="2"/>
      <c r="E297" s="3"/>
      <c r="F297" s="2"/>
      <c r="G297" s="2"/>
      <c r="H297" s="1" t="str">
        <f>IF(LEFT(竖总表!F297,1)="`",RIGHT(竖总表!F297,LEN(竖总表!F297)-1),竖总表!F297)</f>
        <v>kei1</v>
      </c>
      <c r="I297" s="1" t="str">
        <f t="shared" si="48"/>
        <v>kei1</v>
      </c>
      <c r="J297" s="1" t="str">
        <f t="shared" si="49"/>
        <v>kei</v>
      </c>
      <c r="K297" s="1" t="str">
        <f t="shared" si="50"/>
        <v>k</v>
      </c>
      <c r="L297" s="1" t="str">
        <f t="shared" si="51"/>
        <v>ei</v>
      </c>
      <c r="M297" s="1">
        <f t="shared" si="52"/>
        <v>1</v>
      </c>
      <c r="N297" s="1">
        <f t="shared" si="53"/>
        <v>2</v>
      </c>
      <c r="O297" s="1">
        <v>1</v>
      </c>
      <c r="P297">
        <v>1</v>
      </c>
      <c r="Q297">
        <f ca="1">IFERROR(_xlfn.IFNA(MATCH($J297,INDIRECT("J"&amp;(1+P297)):$J$507,0)+P297,""),"")</f>
        <v>205</v>
      </c>
      <c r="R297">
        <f ca="1">IFERROR(_xlfn.IFNA(MATCH($J297,INDIRECT("J"&amp;(1+Q297)):$J$507,0)+Q297,""),"")</f>
        <v>297</v>
      </c>
      <c r="S297" t="str">
        <f ca="1">IFERROR(_xlfn.IFNA(MATCH($J297,INDIRECT("J"&amp;(1+R297)):$J$507,0)+R297,""),"")</f>
        <v/>
      </c>
      <c r="T297" t="str">
        <f ca="1">IFERROR(_xlfn.IFNA(MATCH($J297,INDIRECT("J"&amp;(1+S297)):$J$507,0)+S297,""),"")</f>
        <v/>
      </c>
      <c r="U297">
        <f t="shared" ca="1" si="54"/>
        <v>4</v>
      </c>
      <c r="V297">
        <f t="shared" ca="1" si="55"/>
        <v>1</v>
      </c>
      <c r="W297">
        <f t="shared" ca="1" si="56"/>
        <v>0</v>
      </c>
      <c r="X297">
        <f t="shared" ca="1" si="57"/>
        <v>0</v>
      </c>
      <c r="Y297">
        <f t="shared" ca="1" si="58"/>
        <v>10</v>
      </c>
      <c r="Z297" t="str">
        <f t="shared" si="59"/>
        <v>Kei</v>
      </c>
      <c r="AA297">
        <f ca="1">VLOOKUP(Y297,音调排序索引表!$A$1:$B$14,2,FALSE)</f>
        <v>14</v>
      </c>
    </row>
    <row r="298" spans="1:27" ht="18.75" customHeight="1">
      <c r="A298" s="4"/>
      <c r="B298" s="4"/>
      <c r="C298" s="2"/>
      <c r="D298" s="2"/>
      <c r="E298" s="3"/>
      <c r="F298" s="2"/>
      <c r="G298" s="2"/>
      <c r="H298" s="1" t="str">
        <f>IF(LEFT(竖总表!F298,1)="`",RIGHT(竖总表!F298,LEN(竖总表!F298)-1),竖总表!F298)</f>
        <v>luo2</v>
      </c>
      <c r="I298" s="1" t="str">
        <f t="shared" si="48"/>
        <v>luo2</v>
      </c>
      <c r="J298" s="1" t="str">
        <f t="shared" si="49"/>
        <v>luo</v>
      </c>
      <c r="K298" s="1" t="str">
        <f t="shared" si="50"/>
        <v>l</v>
      </c>
      <c r="L298" s="1" t="str">
        <f t="shared" si="51"/>
        <v>uo</v>
      </c>
      <c r="M298" s="1">
        <f t="shared" si="52"/>
        <v>2</v>
      </c>
      <c r="N298" s="1">
        <f t="shared" si="53"/>
        <v>1</v>
      </c>
      <c r="O298" s="1">
        <v>1</v>
      </c>
      <c r="P298">
        <v>1</v>
      </c>
      <c r="Q298">
        <f ca="1">IFERROR(_xlfn.IFNA(MATCH($J298,INDIRECT("J"&amp;(1+P298)):$J$507,0)+P298,""),"")</f>
        <v>298</v>
      </c>
      <c r="R298" t="str">
        <f ca="1">IFERROR(_xlfn.IFNA(MATCH($J298,INDIRECT("J"&amp;(1+Q298)):$J$507,0)+Q298,""),"")</f>
        <v/>
      </c>
      <c r="S298" t="str">
        <f ca="1">IFERROR(_xlfn.IFNA(MATCH($J298,INDIRECT("J"&amp;(1+R298)):$J$507,0)+R298,""),"")</f>
        <v/>
      </c>
      <c r="T298" t="str">
        <f ca="1">IFERROR(_xlfn.IFNA(MATCH($J298,INDIRECT("J"&amp;(1+S298)):$J$507,0)+S298,""),"")</f>
        <v/>
      </c>
      <c r="U298">
        <f t="shared" ca="1" si="54"/>
        <v>2</v>
      </c>
      <c r="V298">
        <f t="shared" ca="1" si="55"/>
        <v>0</v>
      </c>
      <c r="W298">
        <f t="shared" ca="1" si="56"/>
        <v>0</v>
      </c>
      <c r="X298">
        <f t="shared" ca="1" si="57"/>
        <v>0</v>
      </c>
      <c r="Y298">
        <f t="shared" ca="1" si="58"/>
        <v>3</v>
      </c>
      <c r="Z298" t="str">
        <f t="shared" si="59"/>
        <v>Luo</v>
      </c>
      <c r="AA298">
        <f ca="1">VLOOKUP(Y298,音调排序索引表!$A$1:$B$14,2,FALSE)</f>
        <v>2</v>
      </c>
    </row>
    <row r="299" spans="1:27" ht="18.75" customHeight="1">
      <c r="A299" s="4"/>
      <c r="B299" s="4"/>
      <c r="C299" s="2"/>
      <c r="D299" s="2"/>
      <c r="E299" s="3"/>
      <c r="F299" s="2"/>
      <c r="G299" s="2"/>
      <c r="H299" s="1" t="str">
        <f>IF(LEFT(竖总表!F299,1)="`",RIGHT(竖总表!F299,LEN(竖总表!F299)-1),竖总表!F299)</f>
        <v>miao4</v>
      </c>
      <c r="I299" s="1" t="str">
        <f t="shared" si="48"/>
        <v>miao4</v>
      </c>
      <c r="J299" s="1" t="str">
        <f t="shared" si="49"/>
        <v>miao</v>
      </c>
      <c r="K299" s="1" t="str">
        <f t="shared" si="50"/>
        <v>m</v>
      </c>
      <c r="L299" s="1" t="str">
        <f t="shared" si="51"/>
        <v>iao</v>
      </c>
      <c r="M299" s="1">
        <f t="shared" si="52"/>
        <v>4</v>
      </c>
      <c r="N299" s="1">
        <f t="shared" si="53"/>
        <v>1</v>
      </c>
      <c r="O299" s="1">
        <v>1</v>
      </c>
      <c r="P299">
        <v>1</v>
      </c>
      <c r="Q299">
        <f ca="1">IFERROR(_xlfn.IFNA(MATCH($J299,INDIRECT("J"&amp;(1+P299)):$J$507,0)+P299,""),"")</f>
        <v>299</v>
      </c>
      <c r="R299" t="str">
        <f ca="1">IFERROR(_xlfn.IFNA(MATCH($J299,INDIRECT("J"&amp;(1+Q299)):$J$507,0)+Q299,""),"")</f>
        <v/>
      </c>
      <c r="S299" t="str">
        <f ca="1">IFERROR(_xlfn.IFNA(MATCH($J299,INDIRECT("J"&amp;(1+R299)):$J$507,0)+R299,""),"")</f>
        <v/>
      </c>
      <c r="T299" t="str">
        <f ca="1">IFERROR(_xlfn.IFNA(MATCH($J299,INDIRECT("J"&amp;(1+S299)):$J$507,0)+S299,""),"")</f>
        <v/>
      </c>
      <c r="U299">
        <f t="shared" ca="1" si="54"/>
        <v>4</v>
      </c>
      <c r="V299">
        <f t="shared" ca="1" si="55"/>
        <v>0</v>
      </c>
      <c r="W299">
        <f t="shared" ca="1" si="56"/>
        <v>0</v>
      </c>
      <c r="X299">
        <f t="shared" ca="1" si="57"/>
        <v>0</v>
      </c>
      <c r="Y299">
        <f t="shared" ca="1" si="58"/>
        <v>5</v>
      </c>
      <c r="Z299" t="str">
        <f t="shared" si="59"/>
        <v>Miao</v>
      </c>
      <c r="AA299">
        <f ca="1">VLOOKUP(Y299,音调排序索引表!$A$1:$B$14,2,FALSE)</f>
        <v>4</v>
      </c>
    </row>
    <row r="300" spans="1:27" ht="18.75" customHeight="1">
      <c r="A300" s="4"/>
      <c r="B300" s="4"/>
      <c r="C300" s="2"/>
      <c r="D300" s="2"/>
      <c r="E300" s="3"/>
      <c r="F300" s="2"/>
      <c r="G300" s="2"/>
      <c r="H300" s="1" t="str">
        <f>IF(LEFT(竖总表!F300,1)="`",RIGHT(竖总表!F300,LEN(竖总表!F300)-1),竖总表!F300)</f>
        <v>ang4</v>
      </c>
      <c r="I300" s="1" t="str">
        <f t="shared" si="48"/>
        <v>ang4</v>
      </c>
      <c r="J300" s="1" t="str">
        <f t="shared" si="49"/>
        <v>ang</v>
      </c>
      <c r="K300" s="1" t="str">
        <f t="shared" si="50"/>
        <v>a</v>
      </c>
      <c r="L300" s="1" t="str">
        <f t="shared" si="51"/>
        <v>ang</v>
      </c>
      <c r="M300" s="1">
        <f t="shared" si="52"/>
        <v>4</v>
      </c>
      <c r="N300" s="1">
        <f t="shared" si="53"/>
        <v>2</v>
      </c>
      <c r="O300" s="1">
        <v>1</v>
      </c>
      <c r="P300">
        <v>1</v>
      </c>
      <c r="Q300">
        <f ca="1">IFERROR(_xlfn.IFNA(MATCH($J300,INDIRECT("J"&amp;(1+P300)):$J$507,0)+P300,""),"")</f>
        <v>18</v>
      </c>
      <c r="R300">
        <f ca="1">IFERROR(_xlfn.IFNA(MATCH($J300,INDIRECT("J"&amp;(1+Q300)):$J$507,0)+Q300,""),"")</f>
        <v>300</v>
      </c>
      <c r="S300" t="str">
        <f ca="1">IFERROR(_xlfn.IFNA(MATCH($J300,INDIRECT("J"&amp;(1+R300)):$J$507,0)+R300,""),"")</f>
        <v/>
      </c>
      <c r="T300" t="str">
        <f ca="1">IFERROR(_xlfn.IFNA(MATCH($J300,INDIRECT("J"&amp;(1+S300)):$J$507,0)+S300,""),"")</f>
        <v/>
      </c>
      <c r="U300">
        <f t="shared" ca="1" si="54"/>
        <v>2</v>
      </c>
      <c r="V300">
        <f t="shared" ca="1" si="55"/>
        <v>4</v>
      </c>
      <c r="W300">
        <f t="shared" ca="1" si="56"/>
        <v>0</v>
      </c>
      <c r="X300">
        <f t="shared" ca="1" si="57"/>
        <v>0</v>
      </c>
      <c r="Y300">
        <f t="shared" ca="1" si="58"/>
        <v>15</v>
      </c>
      <c r="Z300" t="str">
        <f t="shared" si="59"/>
        <v>Aang</v>
      </c>
      <c r="AA300">
        <f ca="1">VLOOKUP(Y300,音调排序索引表!$A$1:$B$14,2,FALSE)</f>
        <v>24</v>
      </c>
    </row>
    <row r="301" spans="1:27" ht="18.75" customHeight="1">
      <c r="A301" s="4"/>
      <c r="B301" s="4"/>
      <c r="C301" s="2"/>
      <c r="D301" s="2"/>
      <c r="E301" s="3"/>
      <c r="F301" s="2"/>
      <c r="G301" s="2"/>
      <c r="H301" s="1" t="str">
        <f>IF(LEFT(竖总表!F301,1)="`",RIGHT(竖总表!F301,LEN(竖总表!F301)-1),竖总表!F301)</f>
        <v>pian4</v>
      </c>
      <c r="I301" s="1" t="str">
        <f t="shared" si="48"/>
        <v>pian4</v>
      </c>
      <c r="J301" s="1" t="str">
        <f t="shared" si="49"/>
        <v>pian</v>
      </c>
      <c r="K301" s="1" t="str">
        <f t="shared" si="50"/>
        <v>p</v>
      </c>
      <c r="L301" s="1" t="str">
        <f t="shared" si="51"/>
        <v>ian</v>
      </c>
      <c r="M301" s="1">
        <f t="shared" si="52"/>
        <v>4</v>
      </c>
      <c r="N301" s="1">
        <f t="shared" si="53"/>
        <v>1</v>
      </c>
      <c r="O301" s="1">
        <v>1</v>
      </c>
      <c r="P301">
        <v>1</v>
      </c>
      <c r="Q301">
        <f ca="1">IFERROR(_xlfn.IFNA(MATCH($J301,INDIRECT("J"&amp;(1+P301)):$J$507,0)+P301,""),"")</f>
        <v>301</v>
      </c>
      <c r="R301" t="str">
        <f ca="1">IFERROR(_xlfn.IFNA(MATCH($J301,INDIRECT("J"&amp;(1+Q301)):$J$507,0)+Q301,""),"")</f>
        <v/>
      </c>
      <c r="S301" t="str">
        <f ca="1">IFERROR(_xlfn.IFNA(MATCH($J301,INDIRECT("J"&amp;(1+R301)):$J$507,0)+R301,""),"")</f>
        <v/>
      </c>
      <c r="T301" t="str">
        <f ca="1">IFERROR(_xlfn.IFNA(MATCH($J301,INDIRECT("J"&amp;(1+S301)):$J$507,0)+S301,""),"")</f>
        <v/>
      </c>
      <c r="U301">
        <f t="shared" ca="1" si="54"/>
        <v>4</v>
      </c>
      <c r="V301">
        <f t="shared" ca="1" si="55"/>
        <v>0</v>
      </c>
      <c r="W301">
        <f t="shared" ca="1" si="56"/>
        <v>0</v>
      </c>
      <c r="X301">
        <f t="shared" ca="1" si="57"/>
        <v>0</v>
      </c>
      <c r="Y301">
        <f t="shared" ca="1" si="58"/>
        <v>5</v>
      </c>
      <c r="Z301" t="str">
        <f t="shared" si="59"/>
        <v>Pian</v>
      </c>
      <c r="AA301">
        <f ca="1">VLOOKUP(Y301,音调排序索引表!$A$1:$B$14,2,FALSE)</f>
        <v>4</v>
      </c>
    </row>
    <row r="302" spans="1:27" ht="18.75" customHeight="1">
      <c r="A302" s="4"/>
      <c r="B302" s="4"/>
      <c r="C302" s="2"/>
      <c r="D302" s="2"/>
      <c r="E302" s="3"/>
      <c r="F302" s="2"/>
      <c r="G302" s="2"/>
      <c r="H302" s="1" t="str">
        <f>IF(LEFT(竖总表!F302,1)="`",RIGHT(竖总表!F302,LEN(竖总表!F302)-1),竖总表!F302)</f>
        <v>kiu4</v>
      </c>
      <c r="I302" s="1" t="str">
        <f t="shared" si="48"/>
        <v>kiu4</v>
      </c>
      <c r="J302" s="1" t="str">
        <f t="shared" si="49"/>
        <v>kiu</v>
      </c>
      <c r="K302" s="1" t="str">
        <f t="shared" si="50"/>
        <v>k</v>
      </c>
      <c r="L302" s="1" t="str">
        <f t="shared" si="51"/>
        <v>iu</v>
      </c>
      <c r="M302" s="1">
        <f t="shared" si="52"/>
        <v>4</v>
      </c>
      <c r="N302" s="1">
        <f t="shared" si="53"/>
        <v>2</v>
      </c>
      <c r="O302" s="1">
        <v>1</v>
      </c>
      <c r="P302">
        <v>1</v>
      </c>
      <c r="Q302">
        <f ca="1">IFERROR(_xlfn.IFNA(MATCH($J302,INDIRECT("J"&amp;(1+P302)):$J$507,0)+P302,""),"")</f>
        <v>104</v>
      </c>
      <c r="R302">
        <f ca="1">IFERROR(_xlfn.IFNA(MATCH($J302,INDIRECT("J"&amp;(1+Q302)):$J$507,0)+Q302,""),"")</f>
        <v>302</v>
      </c>
      <c r="S302" t="str">
        <f ca="1">IFERROR(_xlfn.IFNA(MATCH($J302,INDIRECT("J"&amp;(1+R302)):$J$507,0)+R302,""),"")</f>
        <v/>
      </c>
      <c r="T302" t="str">
        <f ca="1">IFERROR(_xlfn.IFNA(MATCH($J302,INDIRECT("J"&amp;(1+S302)):$J$507,0)+S302,""),"")</f>
        <v/>
      </c>
      <c r="U302">
        <f t="shared" ca="1" si="54"/>
        <v>1</v>
      </c>
      <c r="V302">
        <f t="shared" ca="1" si="55"/>
        <v>4</v>
      </c>
      <c r="W302">
        <f t="shared" ca="1" si="56"/>
        <v>0</v>
      </c>
      <c r="X302">
        <f t="shared" ca="1" si="57"/>
        <v>0</v>
      </c>
      <c r="Y302">
        <f t="shared" ca="1" si="58"/>
        <v>10</v>
      </c>
      <c r="Z302" t="str">
        <f t="shared" si="59"/>
        <v>Kiu</v>
      </c>
      <c r="AA302">
        <f ca="1">VLOOKUP(Y302,音调排序索引表!$A$1:$B$14,2,FALSE)</f>
        <v>14</v>
      </c>
    </row>
    <row r="303" spans="1:27" ht="18.75" customHeight="1">
      <c r="A303" s="4"/>
      <c r="B303" s="4"/>
      <c r="C303" s="2"/>
      <c r="D303" s="2"/>
      <c r="E303" s="3"/>
      <c r="F303" s="2"/>
      <c r="G303" s="2"/>
      <c r="H303" s="1" t="str">
        <f>IF(LEFT(竖总表!F303,1)="`",RIGHT(竖总表!F303,LEN(竖总表!F303)-1),竖总表!F303)</f>
        <v>ao1</v>
      </c>
      <c r="I303" s="1" t="str">
        <f t="shared" si="48"/>
        <v>ao1</v>
      </c>
      <c r="J303" s="1" t="str">
        <f t="shared" si="49"/>
        <v>ao</v>
      </c>
      <c r="K303" s="1" t="str">
        <f t="shared" si="50"/>
        <v>a</v>
      </c>
      <c r="L303" s="1" t="str">
        <f t="shared" si="51"/>
        <v>ao</v>
      </c>
      <c r="M303" s="1">
        <f t="shared" si="52"/>
        <v>1</v>
      </c>
      <c r="N303" s="1">
        <f t="shared" si="53"/>
        <v>3</v>
      </c>
      <c r="O303" s="1">
        <v>1</v>
      </c>
      <c r="P303">
        <v>1</v>
      </c>
      <c r="Q303">
        <f ca="1">IFERROR(_xlfn.IFNA(MATCH($J303,INDIRECT("J"&amp;(1+P303)):$J$507,0)+P303,""),"")</f>
        <v>296</v>
      </c>
      <c r="R303">
        <f ca="1">IFERROR(_xlfn.IFNA(MATCH($J303,INDIRECT("J"&amp;(1+Q303)):$J$507,0)+Q303,""),"")</f>
        <v>303</v>
      </c>
      <c r="S303">
        <f ca="1">IFERROR(_xlfn.IFNA(MATCH($J303,INDIRECT("J"&amp;(1+R303)):$J$507,0)+R303,""),"")</f>
        <v>309</v>
      </c>
      <c r="T303" t="str">
        <f ca="1">IFERROR(_xlfn.IFNA(MATCH($J303,INDIRECT("J"&amp;(1+S303)):$J$507,0)+S303,""),"")</f>
        <v/>
      </c>
      <c r="U303">
        <f t="shared" ca="1" si="54"/>
        <v>4</v>
      </c>
      <c r="V303">
        <f t="shared" ca="1" si="55"/>
        <v>1</v>
      </c>
      <c r="W303">
        <f t="shared" ca="1" si="56"/>
        <v>3</v>
      </c>
      <c r="X303">
        <f t="shared" ca="1" si="57"/>
        <v>0</v>
      </c>
      <c r="Y303">
        <f t="shared" ca="1" si="58"/>
        <v>40</v>
      </c>
      <c r="Z303" t="str">
        <f t="shared" si="59"/>
        <v>Aao</v>
      </c>
      <c r="AA303">
        <f ca="1">VLOOKUP(Y303,音调排序索引表!$A$1:$B$14,2,FALSE)</f>
        <v>134</v>
      </c>
    </row>
    <row r="304" spans="1:27" ht="18.75" customHeight="1">
      <c r="A304" s="4"/>
      <c r="B304" s="4"/>
      <c r="C304" s="2"/>
      <c r="D304" s="2"/>
      <c r="E304" s="3"/>
      <c r="F304" s="2"/>
      <c r="G304" s="2"/>
      <c r="H304" s="1" t="str">
        <f>IF(LEFT(竖总表!F304,1)="`",RIGHT(竖总表!F304,LEN(竖总表!F304)-1),竖总表!F304)</f>
        <v>si1</v>
      </c>
      <c r="I304" s="1" t="str">
        <f t="shared" si="48"/>
        <v>si1</v>
      </c>
      <c r="J304" s="1" t="str">
        <f t="shared" si="49"/>
        <v>si</v>
      </c>
      <c r="K304" s="1" t="str">
        <f t="shared" si="50"/>
        <v>s</v>
      </c>
      <c r="L304" s="1" t="str">
        <f t="shared" si="51"/>
        <v>i</v>
      </c>
      <c r="M304" s="1">
        <f t="shared" si="52"/>
        <v>1</v>
      </c>
      <c r="N304" s="1">
        <f t="shared" si="53"/>
        <v>2</v>
      </c>
      <c r="O304" s="1">
        <v>1</v>
      </c>
      <c r="P304">
        <v>1</v>
      </c>
      <c r="Q304">
        <f ca="1">IFERROR(_xlfn.IFNA(MATCH($J304,INDIRECT("J"&amp;(1+P304)):$J$507,0)+P304,""),"")</f>
        <v>304</v>
      </c>
      <c r="R304">
        <f ca="1">IFERROR(_xlfn.IFNA(MATCH($J304,INDIRECT("J"&amp;(1+Q304)):$J$507,0)+Q304,""),"")</f>
        <v>382</v>
      </c>
      <c r="S304" t="str">
        <f ca="1">IFERROR(_xlfn.IFNA(MATCH($J304,INDIRECT("J"&amp;(1+R304)):$J$507,0)+R304,""),"")</f>
        <v/>
      </c>
      <c r="T304" t="str">
        <f ca="1">IFERROR(_xlfn.IFNA(MATCH($J304,INDIRECT("J"&amp;(1+S304)):$J$507,0)+S304,""),"")</f>
        <v/>
      </c>
      <c r="U304">
        <f t="shared" ca="1" si="54"/>
        <v>1</v>
      </c>
      <c r="V304">
        <f t="shared" ca="1" si="55"/>
        <v>4</v>
      </c>
      <c r="W304">
        <f t="shared" ca="1" si="56"/>
        <v>0</v>
      </c>
      <c r="X304">
        <f t="shared" ca="1" si="57"/>
        <v>0</v>
      </c>
      <c r="Y304">
        <f t="shared" ca="1" si="58"/>
        <v>10</v>
      </c>
      <c r="Z304" t="str">
        <f t="shared" si="59"/>
        <v>Si</v>
      </c>
      <c r="AA304">
        <f ca="1">VLOOKUP(Y304,音调排序索引表!$A$1:$B$14,2,FALSE)</f>
        <v>14</v>
      </c>
    </row>
    <row r="305" spans="1:27" ht="18.75" customHeight="1">
      <c r="A305" s="4"/>
      <c r="B305" s="4"/>
      <c r="C305" s="2"/>
      <c r="D305" s="2"/>
      <c r="E305" s="3"/>
      <c r="F305" s="2"/>
      <c r="G305" s="2"/>
      <c r="H305" s="1" t="str">
        <f>IF(LEFT(竖总表!F305,1)="`",RIGHT(竖总表!F305,LEN(竖总表!F305)-1),竖总表!F305)</f>
        <v>tu1</v>
      </c>
      <c r="I305" s="1" t="str">
        <f t="shared" si="48"/>
        <v>tu1</v>
      </c>
      <c r="J305" s="1" t="str">
        <f t="shared" si="49"/>
        <v>tu</v>
      </c>
      <c r="K305" s="1" t="str">
        <f t="shared" si="50"/>
        <v>t</v>
      </c>
      <c r="L305" s="1" t="str">
        <f t="shared" si="51"/>
        <v>u</v>
      </c>
      <c r="M305" s="1">
        <f t="shared" si="52"/>
        <v>1</v>
      </c>
      <c r="N305" s="1">
        <f t="shared" si="53"/>
        <v>2</v>
      </c>
      <c r="O305" s="1">
        <v>1</v>
      </c>
      <c r="P305">
        <v>1</v>
      </c>
      <c r="Q305">
        <f ca="1">IFERROR(_xlfn.IFNA(MATCH($J305,INDIRECT("J"&amp;(1+P305)):$J$507,0)+P305,""),"")</f>
        <v>19</v>
      </c>
      <c r="R305">
        <f ca="1">IFERROR(_xlfn.IFNA(MATCH($J305,INDIRECT("J"&amp;(1+Q305)):$J$507,0)+Q305,""),"")</f>
        <v>305</v>
      </c>
      <c r="S305" t="str">
        <f ca="1">IFERROR(_xlfn.IFNA(MATCH($J305,INDIRECT("J"&amp;(1+R305)):$J$507,0)+R305,""),"")</f>
        <v/>
      </c>
      <c r="T305" t="str">
        <f ca="1">IFERROR(_xlfn.IFNA(MATCH($J305,INDIRECT("J"&amp;(1+S305)):$J$507,0)+S305,""),"")</f>
        <v/>
      </c>
      <c r="U305">
        <f t="shared" ca="1" si="54"/>
        <v>2</v>
      </c>
      <c r="V305">
        <f t="shared" ca="1" si="55"/>
        <v>1</v>
      </c>
      <c r="W305">
        <f t="shared" ca="1" si="56"/>
        <v>0</v>
      </c>
      <c r="X305">
        <f t="shared" ca="1" si="57"/>
        <v>0</v>
      </c>
      <c r="Y305">
        <f t="shared" ca="1" si="58"/>
        <v>6</v>
      </c>
      <c r="Z305" t="str">
        <f t="shared" si="59"/>
        <v>Tu</v>
      </c>
      <c r="AA305">
        <f ca="1">VLOOKUP(Y305,音调排序索引表!$A$1:$B$14,2,FALSE)</f>
        <v>12</v>
      </c>
    </row>
    <row r="306" spans="1:27" ht="18.75" customHeight="1">
      <c r="A306" s="4"/>
      <c r="B306" s="4"/>
      <c r="C306" s="2"/>
      <c r="D306" s="2"/>
      <c r="E306" s="3"/>
      <c r="F306" s="2"/>
      <c r="G306" s="2"/>
      <c r="H306" s="1" t="str">
        <f>IF(LEFT(竖总表!F306,1)="`",RIGHT(竖总表!F306,LEN(竖总表!F306)-1),竖总表!F306)</f>
        <v>wen4</v>
      </c>
      <c r="I306" s="1" t="str">
        <f t="shared" si="48"/>
        <v>wen4</v>
      </c>
      <c r="J306" s="1" t="str">
        <f t="shared" si="49"/>
        <v>wen</v>
      </c>
      <c r="K306" s="1" t="str">
        <f t="shared" si="50"/>
        <v>w</v>
      </c>
      <c r="L306" s="1" t="str">
        <f t="shared" si="51"/>
        <v>en</v>
      </c>
      <c r="M306" s="1">
        <f t="shared" si="52"/>
        <v>4</v>
      </c>
      <c r="N306" s="1">
        <f t="shared" si="53"/>
        <v>3</v>
      </c>
      <c r="O306" s="1">
        <v>1</v>
      </c>
      <c r="P306">
        <v>1</v>
      </c>
      <c r="Q306">
        <f ca="1">IFERROR(_xlfn.IFNA(MATCH($J306,INDIRECT("J"&amp;(1+P306)):$J$507,0)+P306,""),"")</f>
        <v>306</v>
      </c>
      <c r="R306">
        <f ca="1">IFERROR(_xlfn.IFNA(MATCH($J306,INDIRECT("J"&amp;(1+Q306)):$J$507,0)+Q306,""),"")</f>
        <v>436</v>
      </c>
      <c r="S306">
        <f ca="1">IFERROR(_xlfn.IFNA(MATCH($J306,INDIRECT("J"&amp;(1+R306)):$J$507,0)+R306,""),"")</f>
        <v>439</v>
      </c>
      <c r="T306" t="str">
        <f ca="1">IFERROR(_xlfn.IFNA(MATCH($J306,INDIRECT("J"&amp;(1+S306)):$J$507,0)+S306,""),"")</f>
        <v/>
      </c>
      <c r="U306">
        <f t="shared" ca="1" si="54"/>
        <v>4</v>
      </c>
      <c r="V306">
        <f t="shared" ca="1" si="55"/>
        <v>1</v>
      </c>
      <c r="W306">
        <f t="shared" ca="1" si="56"/>
        <v>2</v>
      </c>
      <c r="X306">
        <f t="shared" ca="1" si="57"/>
        <v>0</v>
      </c>
      <c r="Y306">
        <f t="shared" ca="1" si="58"/>
        <v>30</v>
      </c>
      <c r="Z306" t="str">
        <f t="shared" si="59"/>
        <v>Wen</v>
      </c>
      <c r="AA306">
        <f ca="1">VLOOKUP(Y306,音调排序索引表!$A$1:$B$14,2,FALSE)</f>
        <v>124</v>
      </c>
    </row>
    <row r="307" spans="1:27" ht="18.75" customHeight="1">
      <c r="A307" s="4"/>
      <c r="B307" s="4"/>
      <c r="C307" s="2"/>
      <c r="D307" s="2"/>
      <c r="E307" s="3"/>
      <c r="F307" s="2"/>
      <c r="G307" s="2"/>
      <c r="H307" s="1" t="str">
        <f>IF(LEFT(竖总表!F307,1)="`",RIGHT(竖总表!F307,LEN(竖总表!F307)-1),竖总表!F307)</f>
        <v>xiang4</v>
      </c>
      <c r="I307" s="1" t="str">
        <f t="shared" si="48"/>
        <v>xiang4</v>
      </c>
      <c r="J307" s="1" t="str">
        <f t="shared" si="49"/>
        <v>xiang</v>
      </c>
      <c r="K307" s="1" t="str">
        <f t="shared" si="50"/>
        <v>x</v>
      </c>
      <c r="L307" s="1" t="str">
        <f t="shared" si="51"/>
        <v>iang</v>
      </c>
      <c r="M307" s="1">
        <f t="shared" si="52"/>
        <v>4</v>
      </c>
      <c r="N307" s="1">
        <f t="shared" si="53"/>
        <v>2</v>
      </c>
      <c r="O307" s="1">
        <v>1</v>
      </c>
      <c r="P307">
        <v>1</v>
      </c>
      <c r="Q307">
        <f ca="1">IFERROR(_xlfn.IFNA(MATCH($J307,INDIRECT("J"&amp;(1+P307)):$J$507,0)+P307,""),"")</f>
        <v>307</v>
      </c>
      <c r="R307">
        <f ca="1">IFERROR(_xlfn.IFNA(MATCH($J307,INDIRECT("J"&amp;(1+Q307)):$J$507,0)+Q307,""),"")</f>
        <v>459</v>
      </c>
      <c r="S307" t="str">
        <f ca="1">IFERROR(_xlfn.IFNA(MATCH($J307,INDIRECT("J"&amp;(1+R307)):$J$507,0)+R307,""),"")</f>
        <v/>
      </c>
      <c r="T307" t="str">
        <f ca="1">IFERROR(_xlfn.IFNA(MATCH($J307,INDIRECT("J"&amp;(1+S307)):$J$507,0)+S307,""),"")</f>
        <v/>
      </c>
      <c r="U307">
        <f t="shared" ca="1" si="54"/>
        <v>4</v>
      </c>
      <c r="V307">
        <f t="shared" ca="1" si="55"/>
        <v>1</v>
      </c>
      <c r="W307">
        <f t="shared" ca="1" si="56"/>
        <v>0</v>
      </c>
      <c r="X307">
        <f t="shared" ca="1" si="57"/>
        <v>0</v>
      </c>
      <c r="Y307">
        <f t="shared" ca="1" si="58"/>
        <v>10</v>
      </c>
      <c r="Z307" t="str">
        <f t="shared" si="59"/>
        <v>Xiang</v>
      </c>
      <c r="AA307">
        <f ca="1">VLOOKUP(Y307,音调排序索引表!$A$1:$B$14,2,FALSE)</f>
        <v>14</v>
      </c>
    </row>
    <row r="308" spans="1:27" ht="18.75" customHeight="1">
      <c r="A308" s="4"/>
      <c r="B308" s="4"/>
      <c r="C308" s="2"/>
      <c r="D308" s="2"/>
      <c r="E308" s="3"/>
      <c r="F308" s="2"/>
      <c r="G308" s="2"/>
      <c r="H308" s="1" t="str">
        <f>IF(LEFT(竖总表!F308,1)="`",RIGHT(竖总表!F308,LEN(竖总表!F308)-1),竖总表!F308)</f>
        <v>yang2</v>
      </c>
      <c r="I308" s="1" t="str">
        <f t="shared" si="48"/>
        <v>yang2</v>
      </c>
      <c r="J308" s="1" t="str">
        <f t="shared" si="49"/>
        <v>yang</v>
      </c>
      <c r="K308" s="1" t="str">
        <f t="shared" si="50"/>
        <v>y</v>
      </c>
      <c r="L308" s="1" t="str">
        <f t="shared" si="51"/>
        <v>ang</v>
      </c>
      <c r="M308" s="1">
        <f t="shared" si="52"/>
        <v>2</v>
      </c>
      <c r="N308" s="1">
        <f t="shared" si="53"/>
        <v>1</v>
      </c>
      <c r="O308" s="1">
        <v>1</v>
      </c>
      <c r="P308">
        <v>1</v>
      </c>
      <c r="Q308">
        <f ca="1">IFERROR(_xlfn.IFNA(MATCH($J308,INDIRECT("J"&amp;(1+P308)):$J$507,0)+P308,""),"")</f>
        <v>308</v>
      </c>
      <c r="R308" t="str">
        <f ca="1">IFERROR(_xlfn.IFNA(MATCH($J308,INDIRECT("J"&amp;(1+Q308)):$J$507,0)+Q308,""),"")</f>
        <v/>
      </c>
      <c r="S308" t="str">
        <f ca="1">IFERROR(_xlfn.IFNA(MATCH($J308,INDIRECT("J"&amp;(1+R308)):$J$507,0)+R308,""),"")</f>
        <v/>
      </c>
      <c r="T308" t="str">
        <f ca="1">IFERROR(_xlfn.IFNA(MATCH($J308,INDIRECT("J"&amp;(1+S308)):$J$507,0)+S308,""),"")</f>
        <v/>
      </c>
      <c r="U308">
        <f t="shared" ca="1" si="54"/>
        <v>2</v>
      </c>
      <c r="V308">
        <f t="shared" ca="1" si="55"/>
        <v>0</v>
      </c>
      <c r="W308">
        <f t="shared" ca="1" si="56"/>
        <v>0</v>
      </c>
      <c r="X308">
        <f t="shared" ca="1" si="57"/>
        <v>0</v>
      </c>
      <c r="Y308">
        <f t="shared" ca="1" si="58"/>
        <v>3</v>
      </c>
      <c r="Z308" t="str">
        <f t="shared" si="59"/>
        <v>Yang</v>
      </c>
      <c r="AA308">
        <f ca="1">VLOOKUP(Y308,音调排序索引表!$A$1:$B$14,2,FALSE)</f>
        <v>2</v>
      </c>
    </row>
    <row r="309" spans="1:27" ht="18.75" customHeight="1">
      <c r="A309" s="4"/>
      <c r="B309" s="4"/>
      <c r="C309" s="2"/>
      <c r="D309" s="2"/>
      <c r="E309" s="3"/>
      <c r="F309" s="2"/>
      <c r="G309" s="2"/>
      <c r="H309" s="1" t="str">
        <f>IF(LEFT(竖总表!F309,1)="`",RIGHT(竖总表!F309,LEN(竖总表!F309)-1),竖总表!F309)</f>
        <v>ao3</v>
      </c>
      <c r="I309" s="1" t="str">
        <f t="shared" si="48"/>
        <v>ao3</v>
      </c>
      <c r="J309" s="1" t="str">
        <f t="shared" si="49"/>
        <v>ao</v>
      </c>
      <c r="K309" s="1" t="str">
        <f t="shared" si="50"/>
        <v>a</v>
      </c>
      <c r="L309" s="1" t="str">
        <f t="shared" si="51"/>
        <v>ao</v>
      </c>
      <c r="M309" s="1">
        <f t="shared" si="52"/>
        <v>3</v>
      </c>
      <c r="N309" s="1">
        <f t="shared" si="53"/>
        <v>3</v>
      </c>
      <c r="O309" s="1">
        <v>1</v>
      </c>
      <c r="P309">
        <v>1</v>
      </c>
      <c r="Q309">
        <f ca="1">IFERROR(_xlfn.IFNA(MATCH($J309,INDIRECT("J"&amp;(1+P309)):$J$507,0)+P309,""),"")</f>
        <v>296</v>
      </c>
      <c r="R309">
        <f ca="1">IFERROR(_xlfn.IFNA(MATCH($J309,INDIRECT("J"&amp;(1+Q309)):$J$507,0)+Q309,""),"")</f>
        <v>303</v>
      </c>
      <c r="S309">
        <f ca="1">IFERROR(_xlfn.IFNA(MATCH($J309,INDIRECT("J"&amp;(1+R309)):$J$507,0)+R309,""),"")</f>
        <v>309</v>
      </c>
      <c r="T309" t="str">
        <f ca="1">IFERROR(_xlfn.IFNA(MATCH($J309,INDIRECT("J"&amp;(1+S309)):$J$507,0)+S309,""),"")</f>
        <v/>
      </c>
      <c r="U309">
        <f t="shared" ca="1" si="54"/>
        <v>4</v>
      </c>
      <c r="V309">
        <f t="shared" ca="1" si="55"/>
        <v>1</v>
      </c>
      <c r="W309">
        <f t="shared" ca="1" si="56"/>
        <v>3</v>
      </c>
      <c r="X309">
        <f t="shared" ca="1" si="57"/>
        <v>0</v>
      </c>
      <c r="Y309">
        <f t="shared" ca="1" si="58"/>
        <v>40</v>
      </c>
      <c r="Z309" t="str">
        <f t="shared" si="59"/>
        <v>Aao</v>
      </c>
      <c r="AA309">
        <f ca="1">VLOOKUP(Y309,音调排序索引表!$A$1:$B$14,2,FALSE)</f>
        <v>134</v>
      </c>
    </row>
    <row r="310" spans="1:27" ht="18.75" customHeight="1">
      <c r="A310" s="4"/>
      <c r="B310" s="4"/>
      <c r="C310" s="2"/>
      <c r="D310" s="2"/>
      <c r="E310" s="3"/>
      <c r="F310" s="2"/>
      <c r="G310" s="2"/>
      <c r="H310" s="1" t="str">
        <f>IF(LEFT(竖总表!F310,1)="`",RIGHT(竖总表!F310,LEN(竖总表!F310)-1),竖总表!F310)</f>
        <v>pai4</v>
      </c>
      <c r="I310" s="1" t="str">
        <f t="shared" si="48"/>
        <v>pai4</v>
      </c>
      <c r="J310" s="1" t="str">
        <f t="shared" si="49"/>
        <v>pai</v>
      </c>
      <c r="K310" s="1" t="str">
        <f t="shared" si="50"/>
        <v>p</v>
      </c>
      <c r="L310" s="1" t="str">
        <f t="shared" si="51"/>
        <v>ai</v>
      </c>
      <c r="M310" s="1">
        <f t="shared" si="52"/>
        <v>4</v>
      </c>
      <c r="N310" s="1">
        <f t="shared" si="53"/>
        <v>2</v>
      </c>
      <c r="O310" s="1">
        <v>1</v>
      </c>
      <c r="P310">
        <v>1</v>
      </c>
      <c r="Q310">
        <f ca="1">IFERROR(_xlfn.IFNA(MATCH($J310,INDIRECT("J"&amp;(1+P310)):$J$507,0)+P310,""),"")</f>
        <v>310</v>
      </c>
      <c r="R310">
        <f ca="1">IFERROR(_xlfn.IFNA(MATCH($J310,INDIRECT("J"&amp;(1+Q310)):$J$507,0)+Q310,""),"")</f>
        <v>328</v>
      </c>
      <c r="S310" t="str">
        <f ca="1">IFERROR(_xlfn.IFNA(MATCH($J310,INDIRECT("J"&amp;(1+R310)):$J$507,0)+R310,""),"")</f>
        <v/>
      </c>
      <c r="T310" t="str">
        <f ca="1">IFERROR(_xlfn.IFNA(MATCH($J310,INDIRECT("J"&amp;(1+S310)):$J$507,0)+S310,""),"")</f>
        <v/>
      </c>
      <c r="U310">
        <f t="shared" ca="1" si="54"/>
        <v>4</v>
      </c>
      <c r="V310">
        <f t="shared" ca="1" si="55"/>
        <v>2</v>
      </c>
      <c r="W310">
        <f t="shared" ca="1" si="56"/>
        <v>0</v>
      </c>
      <c r="X310">
        <f t="shared" ca="1" si="57"/>
        <v>0</v>
      </c>
      <c r="Y310">
        <f t="shared" ca="1" si="58"/>
        <v>15</v>
      </c>
      <c r="Z310" t="str">
        <f t="shared" si="59"/>
        <v>Pai</v>
      </c>
      <c r="AA310">
        <f ca="1">VLOOKUP(Y310,音调排序索引表!$A$1:$B$14,2,FALSE)</f>
        <v>24</v>
      </c>
    </row>
    <row r="311" spans="1:27" ht="18.75" customHeight="1">
      <c r="A311" s="4"/>
      <c r="B311" s="4"/>
      <c r="C311" s="2"/>
      <c r="D311" s="2"/>
      <c r="E311" s="3"/>
      <c r="F311" s="2"/>
      <c r="G311" s="2"/>
      <c r="H311" s="1" t="str">
        <f>IF(LEFT(竖总表!F311,1)="`",RIGHT(竖总表!F311,LEN(竖总表!F311)-1),竖总表!F311)</f>
        <v>po4</v>
      </c>
      <c r="I311" s="1" t="str">
        <f t="shared" si="48"/>
        <v>po4</v>
      </c>
      <c r="J311" s="1" t="str">
        <f t="shared" si="49"/>
        <v>po</v>
      </c>
      <c r="K311" s="1" t="str">
        <f t="shared" si="50"/>
        <v>p</v>
      </c>
      <c r="L311" s="1" t="str">
        <f t="shared" si="51"/>
        <v>o</v>
      </c>
      <c r="M311" s="1">
        <f t="shared" si="52"/>
        <v>4</v>
      </c>
      <c r="N311" s="1">
        <f t="shared" si="53"/>
        <v>2</v>
      </c>
      <c r="O311" s="1">
        <v>1</v>
      </c>
      <c r="P311">
        <v>1</v>
      </c>
      <c r="Q311">
        <f ca="1">IFERROR(_xlfn.IFNA(MATCH($J311,INDIRECT("J"&amp;(1+P311)):$J$507,0)+P311,""),"")</f>
        <v>311</v>
      </c>
      <c r="R311">
        <f ca="1">IFERROR(_xlfn.IFNA(MATCH($J311,INDIRECT("J"&amp;(1+Q311)):$J$507,0)+Q311,""),"")</f>
        <v>323</v>
      </c>
      <c r="S311" t="str">
        <f ca="1">IFERROR(_xlfn.IFNA(MATCH($J311,INDIRECT("J"&amp;(1+R311)):$J$507,0)+R311,""),"")</f>
        <v/>
      </c>
      <c r="T311" t="str">
        <f ca="1">IFERROR(_xlfn.IFNA(MATCH($J311,INDIRECT("J"&amp;(1+S311)):$J$507,0)+S311,""),"")</f>
        <v/>
      </c>
      <c r="U311">
        <f t="shared" ca="1" si="54"/>
        <v>4</v>
      </c>
      <c r="V311">
        <f t="shared" ca="1" si="55"/>
        <v>1</v>
      </c>
      <c r="W311">
        <f t="shared" ca="1" si="56"/>
        <v>0</v>
      </c>
      <c r="X311">
        <f t="shared" ca="1" si="57"/>
        <v>0</v>
      </c>
      <c r="Y311">
        <f t="shared" ca="1" si="58"/>
        <v>10</v>
      </c>
      <c r="Z311" t="str">
        <f t="shared" si="59"/>
        <v>Po</v>
      </c>
      <c r="AA311">
        <f ca="1">VLOOKUP(Y311,音调排序索引表!$A$1:$B$14,2,FALSE)</f>
        <v>14</v>
      </c>
    </row>
    <row r="312" spans="1:27" ht="18.75" customHeight="1">
      <c r="A312" s="4"/>
      <c r="B312" s="4"/>
      <c r="C312" s="2"/>
      <c r="D312" s="2"/>
      <c r="E312" s="3"/>
      <c r="F312" s="2"/>
      <c r="G312" s="2"/>
      <c r="H312" s="1" t="str">
        <f>IF(LEFT(竖总表!F312,1)="`",RIGHT(竖总表!F312,LEN(竖总表!F312)-1),竖总表!F312)</f>
        <v>peng4</v>
      </c>
      <c r="I312" s="1" t="str">
        <f t="shared" si="48"/>
        <v>peng4</v>
      </c>
      <c r="J312" s="1" t="str">
        <f t="shared" si="49"/>
        <v>peng</v>
      </c>
      <c r="K312" s="1" t="str">
        <f t="shared" si="50"/>
        <v>p</v>
      </c>
      <c r="L312" s="1" t="str">
        <f t="shared" si="51"/>
        <v>eng</v>
      </c>
      <c r="M312" s="1">
        <f t="shared" si="52"/>
        <v>4</v>
      </c>
      <c r="N312" s="1">
        <f t="shared" si="53"/>
        <v>2</v>
      </c>
      <c r="O312" s="1">
        <v>1</v>
      </c>
      <c r="P312">
        <v>1</v>
      </c>
      <c r="Q312">
        <f ca="1">IFERROR(_xlfn.IFNA(MATCH($J312,INDIRECT("J"&amp;(1+P312)):$J$507,0)+P312,""),"")</f>
        <v>312</v>
      </c>
      <c r="R312">
        <f ca="1">IFERROR(_xlfn.IFNA(MATCH($J312,INDIRECT("J"&amp;(1+Q312)):$J$507,0)+Q312,""),"")</f>
        <v>330</v>
      </c>
      <c r="S312" t="str">
        <f ca="1">IFERROR(_xlfn.IFNA(MATCH($J312,INDIRECT("J"&amp;(1+R312)):$J$507,0)+R312,""),"")</f>
        <v/>
      </c>
      <c r="T312" t="str">
        <f ca="1">IFERROR(_xlfn.IFNA(MATCH($J312,INDIRECT("J"&amp;(1+S312)):$J$507,0)+S312,""),"")</f>
        <v/>
      </c>
      <c r="U312">
        <f t="shared" ca="1" si="54"/>
        <v>4</v>
      </c>
      <c r="V312">
        <f t="shared" ca="1" si="55"/>
        <v>2</v>
      </c>
      <c r="W312">
        <f t="shared" ca="1" si="56"/>
        <v>0</v>
      </c>
      <c r="X312">
        <f t="shared" ca="1" si="57"/>
        <v>0</v>
      </c>
      <c r="Y312">
        <f t="shared" ca="1" si="58"/>
        <v>15</v>
      </c>
      <c r="Z312" t="str">
        <f t="shared" si="59"/>
        <v>Peng</v>
      </c>
      <c r="AA312">
        <f ca="1">VLOOKUP(Y312,音调排序索引表!$A$1:$B$14,2,FALSE)</f>
        <v>24</v>
      </c>
    </row>
    <row r="313" spans="1:27" ht="18.75" customHeight="1">
      <c r="A313" s="4"/>
      <c r="B313" s="4"/>
      <c r="C313" s="2"/>
      <c r="D313" s="2"/>
      <c r="E313" s="3"/>
      <c r="F313" s="2"/>
      <c r="G313" s="2"/>
      <c r="H313" s="1" t="str">
        <f>IF(LEFT(竖总表!F313,1)="`",RIGHT(竖总表!F313,LEN(竖总表!F313)-1),竖总表!F313)</f>
        <v>pou1</v>
      </c>
      <c r="I313" s="1" t="str">
        <f t="shared" si="48"/>
        <v>pou1</v>
      </c>
      <c r="J313" s="1" t="str">
        <f t="shared" si="49"/>
        <v>pou</v>
      </c>
      <c r="K313" s="1" t="str">
        <f t="shared" si="50"/>
        <v>p</v>
      </c>
      <c r="L313" s="1" t="str">
        <f t="shared" si="51"/>
        <v>ou</v>
      </c>
      <c r="M313" s="1">
        <f t="shared" si="52"/>
        <v>1</v>
      </c>
      <c r="N313" s="1">
        <f t="shared" si="53"/>
        <v>1</v>
      </c>
      <c r="O313" s="1">
        <v>1</v>
      </c>
      <c r="P313">
        <v>1</v>
      </c>
      <c r="Q313">
        <f ca="1">IFERROR(_xlfn.IFNA(MATCH($J313,INDIRECT("J"&amp;(1+P313)):$J$507,0)+P313,""),"")</f>
        <v>313</v>
      </c>
      <c r="R313" t="str">
        <f ca="1">IFERROR(_xlfn.IFNA(MATCH($J313,INDIRECT("J"&amp;(1+Q313)):$J$507,0)+Q313,""),"")</f>
        <v/>
      </c>
      <c r="S313" t="str">
        <f ca="1">IFERROR(_xlfn.IFNA(MATCH($J313,INDIRECT("J"&amp;(1+R313)):$J$507,0)+R313,""),"")</f>
        <v/>
      </c>
      <c r="T313" t="str">
        <f ca="1">IFERROR(_xlfn.IFNA(MATCH($J313,INDIRECT("J"&amp;(1+S313)):$J$507,0)+S313,""),"")</f>
        <v/>
      </c>
      <c r="U313">
        <f t="shared" ca="1" si="54"/>
        <v>1</v>
      </c>
      <c r="V313">
        <f t="shared" ca="1" si="55"/>
        <v>0</v>
      </c>
      <c r="W313">
        <f t="shared" ca="1" si="56"/>
        <v>0</v>
      </c>
      <c r="X313">
        <f t="shared" ca="1" si="57"/>
        <v>0</v>
      </c>
      <c r="Y313">
        <f t="shared" ca="1" si="58"/>
        <v>2</v>
      </c>
      <c r="Z313" t="str">
        <f t="shared" si="59"/>
        <v>Pou</v>
      </c>
      <c r="AA313">
        <f ca="1">VLOOKUP(Y313,音调排序索引表!$A$1:$B$14,2,FALSE)</f>
        <v>1</v>
      </c>
    </row>
    <row r="314" spans="1:27" ht="18.75" customHeight="1">
      <c r="A314" s="4"/>
      <c r="B314" s="4"/>
      <c r="C314" s="2"/>
      <c r="D314" s="2"/>
      <c r="E314" s="3"/>
      <c r="F314" s="2"/>
      <c r="G314" s="2"/>
      <c r="H314" s="1" t="str">
        <f>IF(LEFT(竖总表!F314,1)="`",RIGHT(竖总表!F314,LEN(竖总表!F314)-1),竖总表!F314)</f>
        <v>pu3</v>
      </c>
      <c r="I314" s="1" t="str">
        <f t="shared" si="48"/>
        <v>pu3</v>
      </c>
      <c r="J314" s="1" t="str">
        <f t="shared" si="49"/>
        <v>pu</v>
      </c>
      <c r="K314" s="1" t="str">
        <f t="shared" si="50"/>
        <v>p</v>
      </c>
      <c r="L314" s="1" t="str">
        <f t="shared" si="51"/>
        <v>u</v>
      </c>
      <c r="M314" s="1">
        <f t="shared" si="52"/>
        <v>3</v>
      </c>
      <c r="N314" s="1">
        <f t="shared" si="53"/>
        <v>2</v>
      </c>
      <c r="O314" s="1">
        <v>1</v>
      </c>
      <c r="P314">
        <v>1</v>
      </c>
      <c r="Q314">
        <f ca="1">IFERROR(_xlfn.IFNA(MATCH($J314,INDIRECT("J"&amp;(1+P314)):$J$507,0)+P314,""),"")</f>
        <v>314</v>
      </c>
      <c r="R314">
        <f ca="1">IFERROR(_xlfn.IFNA(MATCH($J314,INDIRECT("J"&amp;(1+Q314)):$J$507,0)+Q314,""),"")</f>
        <v>319</v>
      </c>
      <c r="S314" t="str">
        <f ca="1">IFERROR(_xlfn.IFNA(MATCH($J314,INDIRECT("J"&amp;(1+R314)):$J$507,0)+R314,""),"")</f>
        <v/>
      </c>
      <c r="T314" t="str">
        <f ca="1">IFERROR(_xlfn.IFNA(MATCH($J314,INDIRECT("J"&amp;(1+S314)):$J$507,0)+S314,""),"")</f>
        <v/>
      </c>
      <c r="U314">
        <f t="shared" ca="1" si="54"/>
        <v>3</v>
      </c>
      <c r="V314">
        <f t="shared" ca="1" si="55"/>
        <v>1</v>
      </c>
      <c r="W314">
        <f t="shared" ca="1" si="56"/>
        <v>0</v>
      </c>
      <c r="X314">
        <f t="shared" ca="1" si="57"/>
        <v>0</v>
      </c>
      <c r="Y314">
        <f t="shared" ca="1" si="58"/>
        <v>8</v>
      </c>
      <c r="Z314" t="str">
        <f t="shared" si="59"/>
        <v>Pu</v>
      </c>
      <c r="AA314">
        <f ca="1">VLOOKUP(Y314,音调排序索引表!$A$1:$B$14,2,FALSE)</f>
        <v>13</v>
      </c>
    </row>
    <row r="315" spans="1:27" ht="18.75" customHeight="1">
      <c r="A315" s="4"/>
      <c r="B315" s="4"/>
      <c r="C315" s="2"/>
      <c r="D315" s="2"/>
      <c r="E315" s="3"/>
      <c r="F315" s="2"/>
      <c r="G315" s="2"/>
      <c r="H315" s="1" t="str">
        <f>IF(LEFT(竖总表!F315,1)="`",RIGHT(竖总表!F315,LEN(竖总表!F315)-1),竖总表!F315)</f>
        <v>ping2</v>
      </c>
      <c r="I315" s="1" t="str">
        <f t="shared" si="48"/>
        <v>ping2</v>
      </c>
      <c r="J315" s="1" t="str">
        <f t="shared" si="49"/>
        <v>ping</v>
      </c>
      <c r="K315" s="1" t="str">
        <f t="shared" si="50"/>
        <v>p</v>
      </c>
      <c r="L315" s="1" t="str">
        <f t="shared" si="51"/>
        <v>ing</v>
      </c>
      <c r="M315" s="1">
        <f t="shared" si="52"/>
        <v>2</v>
      </c>
      <c r="N315" s="1">
        <f t="shared" si="53"/>
        <v>1</v>
      </c>
      <c r="O315" s="1">
        <v>1</v>
      </c>
      <c r="P315">
        <v>1</v>
      </c>
      <c r="Q315">
        <f ca="1">IFERROR(_xlfn.IFNA(MATCH($J315,INDIRECT("J"&amp;(1+P315)):$J$507,0)+P315,""),"")</f>
        <v>315</v>
      </c>
      <c r="R315" t="str">
        <f ca="1">IFERROR(_xlfn.IFNA(MATCH($J315,INDIRECT("J"&amp;(1+Q315)):$J$507,0)+Q315,""),"")</f>
        <v/>
      </c>
      <c r="S315" t="str">
        <f ca="1">IFERROR(_xlfn.IFNA(MATCH($J315,INDIRECT("J"&amp;(1+R315)):$J$507,0)+R315,""),"")</f>
        <v/>
      </c>
      <c r="T315" t="str">
        <f ca="1">IFERROR(_xlfn.IFNA(MATCH($J315,INDIRECT("J"&amp;(1+S315)):$J$507,0)+S315,""),"")</f>
        <v/>
      </c>
      <c r="U315">
        <f t="shared" ca="1" si="54"/>
        <v>2</v>
      </c>
      <c r="V315">
        <f t="shared" ca="1" si="55"/>
        <v>0</v>
      </c>
      <c r="W315">
        <f t="shared" ca="1" si="56"/>
        <v>0</v>
      </c>
      <c r="X315">
        <f t="shared" ca="1" si="57"/>
        <v>0</v>
      </c>
      <c r="Y315">
        <f t="shared" ca="1" si="58"/>
        <v>3</v>
      </c>
      <c r="Z315" t="str">
        <f t="shared" si="59"/>
        <v>Ping</v>
      </c>
      <c r="AA315">
        <f ca="1">VLOOKUP(Y315,音调排序索引表!$A$1:$B$14,2,FALSE)</f>
        <v>2</v>
      </c>
    </row>
    <row r="316" spans="1:27" ht="18.75" customHeight="1">
      <c r="A316" s="4"/>
      <c r="B316" s="4"/>
      <c r="C316" s="2"/>
      <c r="D316" s="2"/>
      <c r="E316" s="3"/>
      <c r="F316" s="2"/>
      <c r="G316" s="2"/>
      <c r="H316" s="1" t="str">
        <f>IF(LEFT(竖总表!F316,1)="`",RIGHT(竖总表!F316,LEN(竖总表!F316)-1),竖总表!F316)</f>
        <v>pei2</v>
      </c>
      <c r="I316" s="1" t="str">
        <f t="shared" si="48"/>
        <v>pei2</v>
      </c>
      <c r="J316" s="1" t="str">
        <f t="shared" si="49"/>
        <v>pei</v>
      </c>
      <c r="K316" s="1" t="str">
        <f t="shared" si="50"/>
        <v>p</v>
      </c>
      <c r="L316" s="1" t="str">
        <f t="shared" si="51"/>
        <v>ei</v>
      </c>
      <c r="M316" s="1">
        <f t="shared" si="52"/>
        <v>2</v>
      </c>
      <c r="N316" s="1">
        <f t="shared" si="53"/>
        <v>2</v>
      </c>
      <c r="O316" s="1">
        <v>1</v>
      </c>
      <c r="P316">
        <v>1</v>
      </c>
      <c r="Q316">
        <f ca="1">IFERROR(_xlfn.IFNA(MATCH($J316,INDIRECT("J"&amp;(1+P316)):$J$507,0)+P316,""),"")</f>
        <v>316</v>
      </c>
      <c r="R316">
        <f ca="1">IFERROR(_xlfn.IFNA(MATCH($J316,INDIRECT("J"&amp;(1+Q316)):$J$507,0)+Q316,""),"")</f>
        <v>324</v>
      </c>
      <c r="S316" t="str">
        <f ca="1">IFERROR(_xlfn.IFNA(MATCH($J316,INDIRECT("J"&amp;(1+R316)):$J$507,0)+R316,""),"")</f>
        <v/>
      </c>
      <c r="T316" t="str">
        <f ca="1">IFERROR(_xlfn.IFNA(MATCH($J316,INDIRECT("J"&amp;(1+S316)):$J$507,0)+S316,""),"")</f>
        <v/>
      </c>
      <c r="U316">
        <f t="shared" ca="1" si="54"/>
        <v>2</v>
      </c>
      <c r="V316">
        <f t="shared" ca="1" si="55"/>
        <v>4</v>
      </c>
      <c r="W316">
        <f t="shared" ca="1" si="56"/>
        <v>0</v>
      </c>
      <c r="X316">
        <f t="shared" ca="1" si="57"/>
        <v>0</v>
      </c>
      <c r="Y316">
        <f t="shared" ca="1" si="58"/>
        <v>15</v>
      </c>
      <c r="Z316" t="str">
        <f t="shared" si="59"/>
        <v>Pei</v>
      </c>
      <c r="AA316">
        <f ca="1">VLOOKUP(Y316,音调排序索引表!$A$1:$B$14,2,FALSE)</f>
        <v>24</v>
      </c>
    </row>
    <row r="317" spans="1:27" ht="18.75" customHeight="1">
      <c r="A317" s="4"/>
      <c r="B317" s="4"/>
      <c r="C317" s="2"/>
      <c r="D317" s="2"/>
      <c r="E317" s="3"/>
      <c r="F317" s="2"/>
      <c r="G317" s="2"/>
      <c r="H317" s="1" t="str">
        <f>IF(LEFT(竖总表!F317,1)="`",RIGHT(竖总表!F317,LEN(竖总表!F317)-1),竖总表!F317)</f>
        <v>pen1</v>
      </c>
      <c r="I317" s="1" t="str">
        <f t="shared" si="48"/>
        <v>pen1</v>
      </c>
      <c r="J317" s="1" t="str">
        <f t="shared" si="49"/>
        <v>pen</v>
      </c>
      <c r="K317" s="1" t="str">
        <f t="shared" si="50"/>
        <v>p</v>
      </c>
      <c r="L317" s="1" t="str">
        <f t="shared" si="51"/>
        <v>en</v>
      </c>
      <c r="M317" s="1">
        <f t="shared" si="52"/>
        <v>1</v>
      </c>
      <c r="N317" s="1">
        <f t="shared" si="53"/>
        <v>2</v>
      </c>
      <c r="O317" s="1">
        <v>1</v>
      </c>
      <c r="P317">
        <v>1</v>
      </c>
      <c r="Q317">
        <f ca="1">IFERROR(_xlfn.IFNA(MATCH($J317,INDIRECT("J"&amp;(1+P317)):$J$507,0)+P317,""),"")</f>
        <v>317</v>
      </c>
      <c r="R317">
        <f ca="1">IFERROR(_xlfn.IFNA(MATCH($J317,INDIRECT("J"&amp;(1+Q317)):$J$507,0)+Q317,""),"")</f>
        <v>318</v>
      </c>
      <c r="S317" t="str">
        <f ca="1">IFERROR(_xlfn.IFNA(MATCH($J317,INDIRECT("J"&amp;(1+R317)):$J$507,0)+R317,""),"")</f>
        <v/>
      </c>
      <c r="T317" t="str">
        <f ca="1">IFERROR(_xlfn.IFNA(MATCH($J317,INDIRECT("J"&amp;(1+S317)):$J$507,0)+S317,""),"")</f>
        <v/>
      </c>
      <c r="U317">
        <f t="shared" ca="1" si="54"/>
        <v>1</v>
      </c>
      <c r="V317">
        <f t="shared" ca="1" si="55"/>
        <v>2</v>
      </c>
      <c r="W317">
        <f t="shared" ca="1" si="56"/>
        <v>0</v>
      </c>
      <c r="X317">
        <f t="shared" ca="1" si="57"/>
        <v>0</v>
      </c>
      <c r="Y317">
        <f t="shared" ca="1" si="58"/>
        <v>6</v>
      </c>
      <c r="Z317" t="str">
        <f t="shared" si="59"/>
        <v>Pen</v>
      </c>
      <c r="AA317">
        <f ca="1">VLOOKUP(Y317,音调排序索引表!$A$1:$B$14,2,FALSE)</f>
        <v>12</v>
      </c>
    </row>
    <row r="318" spans="1:27" ht="18.75" customHeight="1">
      <c r="A318" s="4"/>
      <c r="B318" s="4"/>
      <c r="C318" s="2"/>
      <c r="D318" s="2"/>
      <c r="E318" s="3"/>
      <c r="F318" s="2"/>
      <c r="G318" s="2"/>
      <c r="H318" s="1" t="str">
        <f>IF(LEFT(竖总表!F318,1)="`",RIGHT(竖总表!F318,LEN(竖总表!F318)-1),竖总表!F318)</f>
        <v>pen2</v>
      </c>
      <c r="I318" s="1" t="str">
        <f t="shared" si="48"/>
        <v>pen2</v>
      </c>
      <c r="J318" s="1" t="str">
        <f t="shared" si="49"/>
        <v>pen</v>
      </c>
      <c r="K318" s="1" t="str">
        <f t="shared" si="50"/>
        <v>p</v>
      </c>
      <c r="L318" s="1" t="str">
        <f t="shared" si="51"/>
        <v>en</v>
      </c>
      <c r="M318" s="1">
        <f t="shared" si="52"/>
        <v>2</v>
      </c>
      <c r="N318" s="1">
        <f t="shared" si="53"/>
        <v>2</v>
      </c>
      <c r="O318" s="1">
        <v>1</v>
      </c>
      <c r="P318">
        <v>1</v>
      </c>
      <c r="Q318">
        <f ca="1">IFERROR(_xlfn.IFNA(MATCH($J318,INDIRECT("J"&amp;(1+P318)):$J$507,0)+P318,""),"")</f>
        <v>317</v>
      </c>
      <c r="R318">
        <f ca="1">IFERROR(_xlfn.IFNA(MATCH($J318,INDIRECT("J"&amp;(1+Q318)):$J$507,0)+Q318,""),"")</f>
        <v>318</v>
      </c>
      <c r="S318" t="str">
        <f ca="1">IFERROR(_xlfn.IFNA(MATCH($J318,INDIRECT("J"&amp;(1+R318)):$J$507,0)+R318,""),"")</f>
        <v/>
      </c>
      <c r="T318" t="str">
        <f ca="1">IFERROR(_xlfn.IFNA(MATCH($J318,INDIRECT("J"&amp;(1+S318)):$J$507,0)+S318,""),"")</f>
        <v/>
      </c>
      <c r="U318">
        <f t="shared" ca="1" si="54"/>
        <v>1</v>
      </c>
      <c r="V318">
        <f t="shared" ca="1" si="55"/>
        <v>2</v>
      </c>
      <c r="W318">
        <f t="shared" ca="1" si="56"/>
        <v>0</v>
      </c>
      <c r="X318">
        <f t="shared" ca="1" si="57"/>
        <v>0</v>
      </c>
      <c r="Y318">
        <f t="shared" ca="1" si="58"/>
        <v>6</v>
      </c>
      <c r="Z318" t="str">
        <f t="shared" si="59"/>
        <v>Pen</v>
      </c>
      <c r="AA318">
        <f ca="1">VLOOKUP(Y318,音调排序索引表!$A$1:$B$14,2,FALSE)</f>
        <v>12</v>
      </c>
    </row>
    <row r="319" spans="1:27" ht="18.75" customHeight="1">
      <c r="A319" s="4"/>
      <c r="B319" s="4"/>
      <c r="C319" s="2"/>
      <c r="D319" s="2"/>
      <c r="E319" s="3"/>
      <c r="F319" s="2"/>
      <c r="G319" s="2"/>
      <c r="H319" s="1" t="str">
        <f>IF(LEFT(竖总表!F319,1)="`",RIGHT(竖总表!F319,LEN(竖总表!F319)-1),竖总表!F319)</f>
        <v>pu1</v>
      </c>
      <c r="I319" s="1" t="str">
        <f t="shared" si="48"/>
        <v>pu1</v>
      </c>
      <c r="J319" s="1" t="str">
        <f t="shared" si="49"/>
        <v>pu</v>
      </c>
      <c r="K319" s="1" t="str">
        <f t="shared" si="50"/>
        <v>p</v>
      </c>
      <c r="L319" s="1" t="str">
        <f t="shared" si="51"/>
        <v>u</v>
      </c>
      <c r="M319" s="1">
        <f t="shared" si="52"/>
        <v>1</v>
      </c>
      <c r="N319" s="1">
        <f t="shared" si="53"/>
        <v>2</v>
      </c>
      <c r="O319" s="1">
        <v>1</v>
      </c>
      <c r="P319">
        <v>1</v>
      </c>
      <c r="Q319">
        <f ca="1">IFERROR(_xlfn.IFNA(MATCH($J319,INDIRECT("J"&amp;(1+P319)):$J$507,0)+P319,""),"")</f>
        <v>314</v>
      </c>
      <c r="R319">
        <f ca="1">IFERROR(_xlfn.IFNA(MATCH($J319,INDIRECT("J"&amp;(1+Q319)):$J$507,0)+Q319,""),"")</f>
        <v>319</v>
      </c>
      <c r="S319" t="str">
        <f ca="1">IFERROR(_xlfn.IFNA(MATCH($J319,INDIRECT("J"&amp;(1+R319)):$J$507,0)+R319,""),"")</f>
        <v/>
      </c>
      <c r="T319" t="str">
        <f ca="1">IFERROR(_xlfn.IFNA(MATCH($J319,INDIRECT("J"&amp;(1+S319)):$J$507,0)+S319,""),"")</f>
        <v/>
      </c>
      <c r="U319">
        <f t="shared" ca="1" si="54"/>
        <v>3</v>
      </c>
      <c r="V319">
        <f t="shared" ca="1" si="55"/>
        <v>1</v>
      </c>
      <c r="W319">
        <f t="shared" ca="1" si="56"/>
        <v>0</v>
      </c>
      <c r="X319">
        <f t="shared" ca="1" si="57"/>
        <v>0</v>
      </c>
      <c r="Y319">
        <f t="shared" ca="1" si="58"/>
        <v>8</v>
      </c>
      <c r="Z319" t="str">
        <f t="shared" si="59"/>
        <v>Pu</v>
      </c>
      <c r="AA319">
        <f ca="1">VLOOKUP(Y319,音调排序索引表!$A$1:$B$14,2,FALSE)</f>
        <v>13</v>
      </c>
    </row>
    <row r="320" spans="1:27" ht="18.75" customHeight="1">
      <c r="A320" s="4"/>
      <c r="B320" s="4"/>
      <c r="C320" s="2"/>
      <c r="D320" s="2"/>
      <c r="E320" s="3"/>
      <c r="F320" s="2"/>
      <c r="G320" s="2"/>
      <c r="H320" s="1" t="str">
        <f>IF(LEFT(竖总表!F320,1)="`",RIGHT(竖总表!F320,LEN(竖总表!F320)-1),竖总表!F320)</f>
        <v>pa2</v>
      </c>
      <c r="I320" s="1" t="str">
        <f t="shared" si="48"/>
        <v>pa2</v>
      </c>
      <c r="J320" s="1" t="str">
        <f t="shared" si="49"/>
        <v>pa</v>
      </c>
      <c r="K320" s="1" t="str">
        <f t="shared" si="50"/>
        <v>p</v>
      </c>
      <c r="L320" s="1" t="str">
        <f t="shared" si="51"/>
        <v>a</v>
      </c>
      <c r="M320" s="1">
        <f t="shared" si="52"/>
        <v>2</v>
      </c>
      <c r="N320" s="1">
        <f t="shared" si="53"/>
        <v>1</v>
      </c>
      <c r="O320" s="1">
        <v>1</v>
      </c>
      <c r="P320">
        <v>1</v>
      </c>
      <c r="Q320">
        <f ca="1">IFERROR(_xlfn.IFNA(MATCH($J320,INDIRECT("J"&amp;(1+P320)):$J$507,0)+P320,""),"")</f>
        <v>320</v>
      </c>
      <c r="R320" t="str">
        <f ca="1">IFERROR(_xlfn.IFNA(MATCH($J320,INDIRECT("J"&amp;(1+Q320)):$J$507,0)+Q320,""),"")</f>
        <v/>
      </c>
      <c r="S320" t="str">
        <f ca="1">IFERROR(_xlfn.IFNA(MATCH($J320,INDIRECT("J"&amp;(1+R320)):$J$507,0)+R320,""),"")</f>
        <v/>
      </c>
      <c r="T320" t="str">
        <f ca="1">IFERROR(_xlfn.IFNA(MATCH($J320,INDIRECT("J"&amp;(1+S320)):$J$507,0)+S320,""),"")</f>
        <v/>
      </c>
      <c r="U320">
        <f t="shared" ca="1" si="54"/>
        <v>2</v>
      </c>
      <c r="V320">
        <f t="shared" ca="1" si="55"/>
        <v>0</v>
      </c>
      <c r="W320">
        <f t="shared" ca="1" si="56"/>
        <v>0</v>
      </c>
      <c r="X320">
        <f t="shared" ca="1" si="57"/>
        <v>0</v>
      </c>
      <c r="Y320">
        <f t="shared" ca="1" si="58"/>
        <v>3</v>
      </c>
      <c r="Z320" t="str">
        <f t="shared" si="59"/>
        <v>Pa</v>
      </c>
      <c r="AA320">
        <f ca="1">VLOOKUP(Y320,音调排序索引表!$A$1:$B$14,2,FALSE)</f>
        <v>2</v>
      </c>
    </row>
    <row r="321" spans="1:27" ht="18.75" customHeight="1">
      <c r="A321" s="4"/>
      <c r="B321" s="4"/>
      <c r="C321" s="2"/>
      <c r="D321" s="2"/>
      <c r="E321" s="3"/>
      <c r="F321" s="2"/>
      <c r="G321" s="2"/>
      <c r="H321" s="1" t="str">
        <f>IF(LEFT(竖总表!F321,1)="`",RIGHT(竖总表!F321,LEN(竖总表!F321)-1),竖总表!F321)</f>
        <v>pao4</v>
      </c>
      <c r="I321" s="1" t="str">
        <f t="shared" si="48"/>
        <v>pao4</v>
      </c>
      <c r="J321" s="1" t="str">
        <f t="shared" si="49"/>
        <v>pao</v>
      </c>
      <c r="K321" s="1" t="str">
        <f t="shared" si="50"/>
        <v>p</v>
      </c>
      <c r="L321" s="1" t="str">
        <f t="shared" si="51"/>
        <v>ao</v>
      </c>
      <c r="M321" s="1">
        <f t="shared" si="52"/>
        <v>4</v>
      </c>
      <c r="N321" s="1">
        <f t="shared" si="53"/>
        <v>1</v>
      </c>
      <c r="O321" s="1">
        <v>1</v>
      </c>
      <c r="P321">
        <v>1</v>
      </c>
      <c r="Q321">
        <f ca="1">IFERROR(_xlfn.IFNA(MATCH($J321,INDIRECT("J"&amp;(1+P321)):$J$507,0)+P321,""),"")</f>
        <v>321</v>
      </c>
      <c r="R321" t="str">
        <f ca="1">IFERROR(_xlfn.IFNA(MATCH($J321,INDIRECT("J"&amp;(1+Q321)):$J$507,0)+Q321,""),"")</f>
        <v/>
      </c>
      <c r="S321" t="str">
        <f ca="1">IFERROR(_xlfn.IFNA(MATCH($J321,INDIRECT("J"&amp;(1+R321)):$J$507,0)+R321,""),"")</f>
        <v/>
      </c>
      <c r="T321" t="str">
        <f ca="1">IFERROR(_xlfn.IFNA(MATCH($J321,INDIRECT("J"&amp;(1+S321)):$J$507,0)+S321,""),"")</f>
        <v/>
      </c>
      <c r="U321">
        <f t="shared" ca="1" si="54"/>
        <v>4</v>
      </c>
      <c r="V321">
        <f t="shared" ca="1" si="55"/>
        <v>0</v>
      </c>
      <c r="W321">
        <f t="shared" ca="1" si="56"/>
        <v>0</v>
      </c>
      <c r="X321">
        <f t="shared" ca="1" si="57"/>
        <v>0</v>
      </c>
      <c r="Y321">
        <f t="shared" ca="1" si="58"/>
        <v>5</v>
      </c>
      <c r="Z321" t="str">
        <f t="shared" si="59"/>
        <v>Pao</v>
      </c>
      <c r="AA321">
        <f ca="1">VLOOKUP(Y321,音调排序索引表!$A$1:$B$14,2,FALSE)</f>
        <v>4</v>
      </c>
    </row>
    <row r="322" spans="1:27" ht="18.75" customHeight="1">
      <c r="A322" s="4"/>
      <c r="B322" s="4"/>
      <c r="C322" s="2"/>
      <c r="D322" s="2"/>
      <c r="E322" s="3"/>
      <c r="F322" s="2"/>
      <c r="G322" s="2"/>
      <c r="H322" s="1" t="str">
        <f>IF(LEFT(竖总表!F322,1)="`",RIGHT(竖总表!F322,LEN(竖总表!F322)-1),竖总表!F322)</f>
        <v>pi1</v>
      </c>
      <c r="I322" s="1" t="str">
        <f t="shared" ref="I322:I385" si="60">IF(MID(H322,2,1)="h",LEFT(H322,1)&amp;RIGHT(H322,LEN(H322)-2),H322)</f>
        <v>pi1</v>
      </c>
      <c r="J322" s="1" t="str">
        <f t="shared" ref="J322:J385" si="61">LEFT(I322,LEN(I322)-1)</f>
        <v>pi</v>
      </c>
      <c r="K322" s="1" t="str">
        <f t="shared" ref="K322:K385" si="62">LEFT(I322,1)</f>
        <v>p</v>
      </c>
      <c r="L322" s="1" t="str">
        <f t="shared" ref="L322:L385" si="63">IF(OR(K322="a",K322="e",K322="o"),LEFT(I322,LEN(I322)-1),MID(I322,2,LEN(I322)-2))</f>
        <v>i</v>
      </c>
      <c r="M322" s="1">
        <f t="shared" ref="M322:M385" si="64">_xlfn.NUMBERVALUE(RIGHT(I322,1))</f>
        <v>1</v>
      </c>
      <c r="N322" s="1">
        <f t="shared" ref="N322:N385" si="65">COUNTIF(J:J,J322)</f>
        <v>2</v>
      </c>
      <c r="O322" s="1">
        <v>1</v>
      </c>
      <c r="P322">
        <v>1</v>
      </c>
      <c r="Q322">
        <f ca="1">IFERROR(_xlfn.IFNA(MATCH($J322,INDIRECT("J"&amp;(1+P322)):$J$507,0)+P322,""),"")</f>
        <v>103</v>
      </c>
      <c r="R322">
        <f ca="1">IFERROR(_xlfn.IFNA(MATCH($J322,INDIRECT("J"&amp;(1+Q322)):$J$507,0)+Q322,""),"")</f>
        <v>322</v>
      </c>
      <c r="S322" t="str">
        <f ca="1">IFERROR(_xlfn.IFNA(MATCH($J322,INDIRECT("J"&amp;(1+R322)):$J$507,0)+R322,""),"")</f>
        <v/>
      </c>
      <c r="T322" t="str">
        <f ca="1">IFERROR(_xlfn.IFNA(MATCH($J322,INDIRECT("J"&amp;(1+S322)):$J$507,0)+S322,""),"")</f>
        <v/>
      </c>
      <c r="U322">
        <f t="shared" ref="U322:U385" ca="1" si="66">IFERROR(INDEX($M:$M,Q322),0)</f>
        <v>4</v>
      </c>
      <c r="V322">
        <f t="shared" ref="V322:V385" ca="1" si="67">IFERROR(INDEX($M:$M,R322),0)</f>
        <v>1</v>
      </c>
      <c r="W322">
        <f t="shared" ref="W322:W385" ca="1" si="68">IFERROR(INDEX($M:$M,S322),0)</f>
        <v>0</v>
      </c>
      <c r="X322">
        <f t="shared" ref="X322:X385" ca="1" si="69">IFERROR(INDEX($M:$M,T322),0)</f>
        <v>0</v>
      </c>
      <c r="Y322">
        <f t="shared" ref="Y322:Y385" ca="1" si="70">(U322+1)*(V322+1)*(W322+1)*(X322+1)</f>
        <v>10</v>
      </c>
      <c r="Z322" t="str">
        <f t="shared" ref="Z322:Z385" si="71">UPPER(K322)&amp;L322</f>
        <v>Pi</v>
      </c>
      <c r="AA322">
        <f ca="1">VLOOKUP(Y322,音调排序索引表!$A$1:$B$14,2,FALSE)</f>
        <v>14</v>
      </c>
    </row>
    <row r="323" spans="1:27" ht="18.75" customHeight="1">
      <c r="A323" s="4"/>
      <c r="B323" s="4"/>
      <c r="C323" s="2"/>
      <c r="D323" s="2"/>
      <c r="E323" s="3"/>
      <c r="F323" s="2"/>
      <c r="G323" s="2"/>
      <c r="H323" s="1" t="str">
        <f>IF(LEFT(竖总表!F323,1)="`",RIGHT(竖总表!F323,LEN(竖总表!F323)-1),竖总表!F323)</f>
        <v>po1</v>
      </c>
      <c r="I323" s="1" t="str">
        <f t="shared" si="60"/>
        <v>po1</v>
      </c>
      <c r="J323" s="1" t="str">
        <f t="shared" si="61"/>
        <v>po</v>
      </c>
      <c r="K323" s="1" t="str">
        <f t="shared" si="62"/>
        <v>p</v>
      </c>
      <c r="L323" s="1" t="str">
        <f t="shared" si="63"/>
        <v>o</v>
      </c>
      <c r="M323" s="1">
        <f t="shared" si="64"/>
        <v>1</v>
      </c>
      <c r="N323" s="1">
        <f t="shared" si="65"/>
        <v>2</v>
      </c>
      <c r="O323" s="1">
        <v>1</v>
      </c>
      <c r="P323">
        <v>1</v>
      </c>
      <c r="Q323">
        <f ca="1">IFERROR(_xlfn.IFNA(MATCH($J323,INDIRECT("J"&amp;(1+P323)):$J$507,0)+P323,""),"")</f>
        <v>311</v>
      </c>
      <c r="R323">
        <f ca="1">IFERROR(_xlfn.IFNA(MATCH($J323,INDIRECT("J"&amp;(1+Q323)):$J$507,0)+Q323,""),"")</f>
        <v>323</v>
      </c>
      <c r="S323" t="str">
        <f ca="1">IFERROR(_xlfn.IFNA(MATCH($J323,INDIRECT("J"&amp;(1+R323)):$J$507,0)+R323,""),"")</f>
        <v/>
      </c>
      <c r="T323" t="str">
        <f ca="1">IFERROR(_xlfn.IFNA(MATCH($J323,INDIRECT("J"&amp;(1+S323)):$J$507,0)+S323,""),"")</f>
        <v/>
      </c>
      <c r="U323">
        <f t="shared" ca="1" si="66"/>
        <v>4</v>
      </c>
      <c r="V323">
        <f t="shared" ca="1" si="67"/>
        <v>1</v>
      </c>
      <c r="W323">
        <f t="shared" ca="1" si="68"/>
        <v>0</v>
      </c>
      <c r="X323">
        <f t="shared" ca="1" si="69"/>
        <v>0</v>
      </c>
      <c r="Y323">
        <f t="shared" ca="1" si="70"/>
        <v>10</v>
      </c>
      <c r="Z323" t="str">
        <f t="shared" si="71"/>
        <v>Po</v>
      </c>
      <c r="AA323">
        <f ca="1">VLOOKUP(Y323,音调排序索引表!$A$1:$B$14,2,FALSE)</f>
        <v>14</v>
      </c>
    </row>
    <row r="324" spans="1:27" ht="18.75" customHeight="1">
      <c r="A324" s="4"/>
      <c r="B324" s="4"/>
      <c r="C324" s="2"/>
      <c r="D324" s="2"/>
      <c r="E324" s="3"/>
      <c r="F324" s="2"/>
      <c r="G324" s="2"/>
      <c r="H324" s="1" t="str">
        <f>IF(LEFT(竖总表!F324,1)="`",RIGHT(竖总表!F324,LEN(竖总表!F324)-1),竖总表!F324)</f>
        <v>pei4</v>
      </c>
      <c r="I324" s="1" t="str">
        <f t="shared" si="60"/>
        <v>pei4</v>
      </c>
      <c r="J324" s="1" t="str">
        <f t="shared" si="61"/>
        <v>pei</v>
      </c>
      <c r="K324" s="1" t="str">
        <f t="shared" si="62"/>
        <v>p</v>
      </c>
      <c r="L324" s="1" t="str">
        <f t="shared" si="63"/>
        <v>ei</v>
      </c>
      <c r="M324" s="1">
        <f t="shared" si="64"/>
        <v>4</v>
      </c>
      <c r="N324" s="1">
        <f t="shared" si="65"/>
        <v>2</v>
      </c>
      <c r="O324" s="1">
        <v>1</v>
      </c>
      <c r="P324">
        <v>1</v>
      </c>
      <c r="Q324">
        <f ca="1">IFERROR(_xlfn.IFNA(MATCH($J324,INDIRECT("J"&amp;(1+P324)):$J$507,0)+P324,""),"")</f>
        <v>316</v>
      </c>
      <c r="R324">
        <f ca="1">IFERROR(_xlfn.IFNA(MATCH($J324,INDIRECT("J"&amp;(1+Q324)):$J$507,0)+Q324,""),"")</f>
        <v>324</v>
      </c>
      <c r="S324" t="str">
        <f ca="1">IFERROR(_xlfn.IFNA(MATCH($J324,INDIRECT("J"&amp;(1+R324)):$J$507,0)+R324,""),"")</f>
        <v/>
      </c>
      <c r="T324" t="str">
        <f ca="1">IFERROR(_xlfn.IFNA(MATCH($J324,INDIRECT("J"&amp;(1+S324)):$J$507,0)+S324,""),"")</f>
        <v/>
      </c>
      <c r="U324">
        <f t="shared" ca="1" si="66"/>
        <v>2</v>
      </c>
      <c r="V324">
        <f t="shared" ca="1" si="67"/>
        <v>4</v>
      </c>
      <c r="W324">
        <f t="shared" ca="1" si="68"/>
        <v>0</v>
      </c>
      <c r="X324">
        <f t="shared" ca="1" si="69"/>
        <v>0</v>
      </c>
      <c r="Y324">
        <f t="shared" ca="1" si="70"/>
        <v>15</v>
      </c>
      <c r="Z324" t="str">
        <f t="shared" si="71"/>
        <v>Pei</v>
      </c>
      <c r="AA324">
        <f ca="1">VLOOKUP(Y324,音调排序索引表!$A$1:$B$14,2,FALSE)</f>
        <v>24</v>
      </c>
    </row>
    <row r="325" spans="1:27" ht="18.75" customHeight="1">
      <c r="A325" s="4"/>
      <c r="B325" s="4"/>
      <c r="C325" s="2"/>
      <c r="D325" s="2"/>
      <c r="E325" s="3"/>
      <c r="F325" s="2"/>
      <c r="G325" s="2"/>
      <c r="H325" s="1" t="str">
        <f>IF(LEFT(竖总表!F325,1)="`",RIGHT(竖总表!F325,LEN(竖总表!F325)-1),竖总表!F325)</f>
        <v>piao1</v>
      </c>
      <c r="I325" s="1" t="str">
        <f t="shared" si="60"/>
        <v>piao1</v>
      </c>
      <c r="J325" s="1" t="str">
        <f t="shared" si="61"/>
        <v>piao</v>
      </c>
      <c r="K325" s="1" t="str">
        <f t="shared" si="62"/>
        <v>p</v>
      </c>
      <c r="L325" s="1" t="str">
        <f t="shared" si="63"/>
        <v>iao</v>
      </c>
      <c r="M325" s="1">
        <f t="shared" si="64"/>
        <v>1</v>
      </c>
      <c r="N325" s="1">
        <f t="shared" si="65"/>
        <v>2</v>
      </c>
      <c r="O325" s="1">
        <v>1</v>
      </c>
      <c r="P325">
        <v>1</v>
      </c>
      <c r="Q325">
        <f ca="1">IFERROR(_xlfn.IFNA(MATCH($J325,INDIRECT("J"&amp;(1+P325)):$J$507,0)+P325,""),"")</f>
        <v>15</v>
      </c>
      <c r="R325">
        <f ca="1">IFERROR(_xlfn.IFNA(MATCH($J325,INDIRECT("J"&amp;(1+Q325)):$J$507,0)+Q325,""),"")</f>
        <v>325</v>
      </c>
      <c r="S325" t="str">
        <f ca="1">IFERROR(_xlfn.IFNA(MATCH($J325,INDIRECT("J"&amp;(1+R325)):$J$507,0)+R325,""),"")</f>
        <v/>
      </c>
      <c r="T325" t="str">
        <f ca="1">IFERROR(_xlfn.IFNA(MATCH($J325,INDIRECT("J"&amp;(1+S325)):$J$507,0)+S325,""),"")</f>
        <v/>
      </c>
      <c r="U325">
        <f t="shared" ca="1" si="66"/>
        <v>4</v>
      </c>
      <c r="V325">
        <f t="shared" ca="1" si="67"/>
        <v>1</v>
      </c>
      <c r="W325">
        <f t="shared" ca="1" si="68"/>
        <v>0</v>
      </c>
      <c r="X325">
        <f t="shared" ca="1" si="69"/>
        <v>0</v>
      </c>
      <c r="Y325">
        <f t="shared" ca="1" si="70"/>
        <v>10</v>
      </c>
      <c r="Z325" t="str">
        <f t="shared" si="71"/>
        <v>Piao</v>
      </c>
      <c r="AA325">
        <f ca="1">VLOOKUP(Y325,音调排序索引表!$A$1:$B$14,2,FALSE)</f>
        <v>14</v>
      </c>
    </row>
    <row r="326" spans="1:27" ht="18.75" customHeight="1">
      <c r="A326" s="4"/>
      <c r="B326" s="4"/>
      <c r="C326" s="2"/>
      <c r="D326" s="2"/>
      <c r="E326" s="3"/>
      <c r="F326" s="2"/>
      <c r="G326" s="2"/>
      <c r="H326" s="1" t="str">
        <f>IF(LEFT(竖总表!F326,1)="`",RIGHT(竖总表!F326,LEN(竖总表!F326)-1),竖总表!F326)</f>
        <v>pan2</v>
      </c>
      <c r="I326" s="1" t="str">
        <f t="shared" si="60"/>
        <v>pan2</v>
      </c>
      <c r="J326" s="1" t="str">
        <f t="shared" si="61"/>
        <v>pan</v>
      </c>
      <c r="K326" s="1" t="str">
        <f t="shared" si="62"/>
        <v>p</v>
      </c>
      <c r="L326" s="1" t="str">
        <f t="shared" si="63"/>
        <v>an</v>
      </c>
      <c r="M326" s="1">
        <f t="shared" si="64"/>
        <v>2</v>
      </c>
      <c r="N326" s="1">
        <f t="shared" si="65"/>
        <v>1</v>
      </c>
      <c r="O326" s="1">
        <v>1</v>
      </c>
      <c r="P326">
        <v>1</v>
      </c>
      <c r="Q326">
        <f ca="1">IFERROR(_xlfn.IFNA(MATCH($J326,INDIRECT("J"&amp;(1+P326)):$J$507,0)+P326,""),"")</f>
        <v>326</v>
      </c>
      <c r="R326" t="str">
        <f ca="1">IFERROR(_xlfn.IFNA(MATCH($J326,INDIRECT("J"&amp;(1+Q326)):$J$507,0)+Q326,""),"")</f>
        <v/>
      </c>
      <c r="S326" t="str">
        <f ca="1">IFERROR(_xlfn.IFNA(MATCH($J326,INDIRECT("J"&amp;(1+R326)):$J$507,0)+R326,""),"")</f>
        <v/>
      </c>
      <c r="T326" t="str">
        <f ca="1">IFERROR(_xlfn.IFNA(MATCH($J326,INDIRECT("J"&amp;(1+S326)):$J$507,0)+S326,""),"")</f>
        <v/>
      </c>
      <c r="U326">
        <f t="shared" ca="1" si="66"/>
        <v>2</v>
      </c>
      <c r="V326">
        <f t="shared" ca="1" si="67"/>
        <v>0</v>
      </c>
      <c r="W326">
        <f t="shared" ca="1" si="68"/>
        <v>0</v>
      </c>
      <c r="X326">
        <f t="shared" ca="1" si="69"/>
        <v>0</v>
      </c>
      <c r="Y326">
        <f t="shared" ca="1" si="70"/>
        <v>3</v>
      </c>
      <c r="Z326" t="str">
        <f t="shared" si="71"/>
        <v>Pan</v>
      </c>
      <c r="AA326">
        <f ca="1">VLOOKUP(Y326,音调排序索引表!$A$1:$B$14,2,FALSE)</f>
        <v>2</v>
      </c>
    </row>
    <row r="327" spans="1:27" ht="18.75" customHeight="1">
      <c r="A327" s="4"/>
      <c r="B327" s="4"/>
      <c r="C327" s="2"/>
      <c r="D327" s="2"/>
      <c r="E327" s="3"/>
      <c r="F327" s="2"/>
      <c r="G327" s="2"/>
      <c r="H327" s="1" t="str">
        <f>IF(LEFT(竖总表!F327,1)="`",RIGHT(竖总表!F327,LEN(竖总表!F327)-1),竖总表!F327)</f>
        <v>pin1</v>
      </c>
      <c r="I327" s="1" t="str">
        <f t="shared" si="60"/>
        <v>pin1</v>
      </c>
      <c r="J327" s="1" t="str">
        <f t="shared" si="61"/>
        <v>pin</v>
      </c>
      <c r="K327" s="1" t="str">
        <f t="shared" si="62"/>
        <v>p</v>
      </c>
      <c r="L327" s="1" t="str">
        <f t="shared" si="63"/>
        <v>in</v>
      </c>
      <c r="M327" s="1">
        <f t="shared" si="64"/>
        <v>1</v>
      </c>
      <c r="N327" s="1">
        <f t="shared" si="65"/>
        <v>1</v>
      </c>
      <c r="O327" s="1">
        <v>1</v>
      </c>
      <c r="P327">
        <v>1</v>
      </c>
      <c r="Q327">
        <f ca="1">IFERROR(_xlfn.IFNA(MATCH($J327,INDIRECT("J"&amp;(1+P327)):$J$507,0)+P327,""),"")</f>
        <v>327</v>
      </c>
      <c r="R327" t="str">
        <f ca="1">IFERROR(_xlfn.IFNA(MATCH($J327,INDIRECT("J"&amp;(1+Q327)):$J$507,0)+Q327,""),"")</f>
        <v/>
      </c>
      <c r="S327" t="str">
        <f ca="1">IFERROR(_xlfn.IFNA(MATCH($J327,INDIRECT("J"&amp;(1+R327)):$J$507,0)+R327,""),"")</f>
        <v/>
      </c>
      <c r="T327" t="str">
        <f ca="1">IFERROR(_xlfn.IFNA(MATCH($J327,INDIRECT("J"&amp;(1+S327)):$J$507,0)+S327,""),"")</f>
        <v/>
      </c>
      <c r="U327">
        <f t="shared" ca="1" si="66"/>
        <v>1</v>
      </c>
      <c r="V327">
        <f t="shared" ca="1" si="67"/>
        <v>0</v>
      </c>
      <c r="W327">
        <f t="shared" ca="1" si="68"/>
        <v>0</v>
      </c>
      <c r="X327">
        <f t="shared" ca="1" si="69"/>
        <v>0</v>
      </c>
      <c r="Y327">
        <f t="shared" ca="1" si="70"/>
        <v>2</v>
      </c>
      <c r="Z327" t="str">
        <f t="shared" si="71"/>
        <v>Pin</v>
      </c>
      <c r="AA327">
        <f ca="1">VLOOKUP(Y327,音调排序索引表!$A$1:$B$14,2,FALSE)</f>
        <v>1</v>
      </c>
    </row>
    <row r="328" spans="1:27" ht="18.75" customHeight="1">
      <c r="A328" s="4"/>
      <c r="B328" s="4"/>
      <c r="C328" s="2"/>
      <c r="D328" s="2"/>
      <c r="E328" s="3"/>
      <c r="F328" s="2"/>
      <c r="G328" s="2"/>
      <c r="H328" s="1" t="str">
        <f>IF(LEFT(竖总表!F328,1)="`",RIGHT(竖总表!F328,LEN(竖总表!F328)-1),竖总表!F328)</f>
        <v>pai2</v>
      </c>
      <c r="I328" s="1" t="str">
        <f t="shared" si="60"/>
        <v>pai2</v>
      </c>
      <c r="J328" s="1" t="str">
        <f t="shared" si="61"/>
        <v>pai</v>
      </c>
      <c r="K328" s="1" t="str">
        <f t="shared" si="62"/>
        <v>p</v>
      </c>
      <c r="L328" s="1" t="str">
        <f t="shared" si="63"/>
        <v>ai</v>
      </c>
      <c r="M328" s="1">
        <f t="shared" si="64"/>
        <v>2</v>
      </c>
      <c r="N328" s="1">
        <f t="shared" si="65"/>
        <v>2</v>
      </c>
      <c r="O328" s="1">
        <v>1</v>
      </c>
      <c r="P328">
        <v>1</v>
      </c>
      <c r="Q328">
        <f ca="1">IFERROR(_xlfn.IFNA(MATCH($J328,INDIRECT("J"&amp;(1+P328)):$J$507,0)+P328,""),"")</f>
        <v>310</v>
      </c>
      <c r="R328">
        <f ca="1">IFERROR(_xlfn.IFNA(MATCH($J328,INDIRECT("J"&amp;(1+Q328)):$J$507,0)+Q328,""),"")</f>
        <v>328</v>
      </c>
      <c r="S328" t="str">
        <f ca="1">IFERROR(_xlfn.IFNA(MATCH($J328,INDIRECT("J"&amp;(1+R328)):$J$507,0)+R328,""),"")</f>
        <v/>
      </c>
      <c r="T328" t="str">
        <f ca="1">IFERROR(_xlfn.IFNA(MATCH($J328,INDIRECT("J"&amp;(1+S328)):$J$507,0)+S328,""),"")</f>
        <v/>
      </c>
      <c r="U328">
        <f t="shared" ca="1" si="66"/>
        <v>4</v>
      </c>
      <c r="V328">
        <f t="shared" ca="1" si="67"/>
        <v>2</v>
      </c>
      <c r="W328">
        <f t="shared" ca="1" si="68"/>
        <v>0</v>
      </c>
      <c r="X328">
        <f t="shared" ca="1" si="69"/>
        <v>0</v>
      </c>
      <c r="Y328">
        <f t="shared" ca="1" si="70"/>
        <v>15</v>
      </c>
      <c r="Z328" t="str">
        <f t="shared" si="71"/>
        <v>Pai</v>
      </c>
      <c r="AA328">
        <f ca="1">VLOOKUP(Y328,音调排序索引表!$A$1:$B$14,2,FALSE)</f>
        <v>24</v>
      </c>
    </row>
    <row r="329" spans="1:27" ht="18.75" customHeight="1">
      <c r="A329" s="4"/>
      <c r="B329" s="4"/>
      <c r="C329" s="2"/>
      <c r="D329" s="2"/>
      <c r="E329" s="3"/>
      <c r="F329" s="2"/>
      <c r="G329" s="2"/>
      <c r="H329" s="1" t="str">
        <f>IF(LEFT(竖总表!F329,1)="`",RIGHT(竖总表!F329,LEN(竖总表!F329)-1),竖总表!F329)</f>
        <v>pang2</v>
      </c>
      <c r="I329" s="1" t="str">
        <f t="shared" si="60"/>
        <v>pang2</v>
      </c>
      <c r="J329" s="1" t="str">
        <f t="shared" si="61"/>
        <v>pang</v>
      </c>
      <c r="K329" s="1" t="str">
        <f t="shared" si="62"/>
        <v>p</v>
      </c>
      <c r="L329" s="1" t="str">
        <f t="shared" si="63"/>
        <v>ang</v>
      </c>
      <c r="M329" s="1">
        <f t="shared" si="64"/>
        <v>2</v>
      </c>
      <c r="N329" s="1">
        <f t="shared" si="65"/>
        <v>2</v>
      </c>
      <c r="O329" s="1">
        <v>1</v>
      </c>
      <c r="P329">
        <v>1</v>
      </c>
      <c r="Q329">
        <f ca="1">IFERROR(_xlfn.IFNA(MATCH($J329,INDIRECT("J"&amp;(1+P329)):$J$507,0)+P329,""),"")</f>
        <v>329</v>
      </c>
      <c r="R329">
        <f ca="1">IFERROR(_xlfn.IFNA(MATCH($J329,INDIRECT("J"&amp;(1+Q329)):$J$507,0)+Q329,""),"")</f>
        <v>331</v>
      </c>
      <c r="S329" t="str">
        <f ca="1">IFERROR(_xlfn.IFNA(MATCH($J329,INDIRECT("J"&amp;(1+R329)):$J$507,0)+R329,""),"")</f>
        <v/>
      </c>
      <c r="T329" t="str">
        <f ca="1">IFERROR(_xlfn.IFNA(MATCH($J329,INDIRECT("J"&amp;(1+S329)):$J$507,0)+S329,""),"")</f>
        <v/>
      </c>
      <c r="U329">
        <f t="shared" ca="1" si="66"/>
        <v>2</v>
      </c>
      <c r="V329">
        <f t="shared" ca="1" si="67"/>
        <v>4</v>
      </c>
      <c r="W329">
        <f t="shared" ca="1" si="68"/>
        <v>0</v>
      </c>
      <c r="X329">
        <f t="shared" ca="1" si="69"/>
        <v>0</v>
      </c>
      <c r="Y329">
        <f t="shared" ca="1" si="70"/>
        <v>15</v>
      </c>
      <c r="Z329" t="str">
        <f t="shared" si="71"/>
        <v>Pang</v>
      </c>
      <c r="AA329">
        <f ca="1">VLOOKUP(Y329,音调排序索引表!$A$1:$B$14,2,FALSE)</f>
        <v>24</v>
      </c>
    </row>
    <row r="330" spans="1:27" ht="18.75" customHeight="1">
      <c r="A330" s="4"/>
      <c r="B330" s="4"/>
      <c r="C330" s="2"/>
      <c r="D330" s="2"/>
      <c r="E330" s="3"/>
      <c r="F330" s="2"/>
      <c r="G330" s="2"/>
      <c r="H330" s="1" t="str">
        <f>IF(LEFT(竖总表!F330,1)="`",RIGHT(竖总表!F330,LEN(竖总表!F330)-1),竖总表!F330)</f>
        <v>peng2</v>
      </c>
      <c r="I330" s="1" t="str">
        <f t="shared" si="60"/>
        <v>peng2</v>
      </c>
      <c r="J330" s="1" t="str">
        <f t="shared" si="61"/>
        <v>peng</v>
      </c>
      <c r="K330" s="1" t="str">
        <f t="shared" si="62"/>
        <v>p</v>
      </c>
      <c r="L330" s="1" t="str">
        <f t="shared" si="63"/>
        <v>eng</v>
      </c>
      <c r="M330" s="1">
        <f t="shared" si="64"/>
        <v>2</v>
      </c>
      <c r="N330" s="1">
        <f t="shared" si="65"/>
        <v>2</v>
      </c>
      <c r="O330" s="1">
        <v>1</v>
      </c>
      <c r="P330">
        <v>1</v>
      </c>
      <c r="Q330">
        <f ca="1">IFERROR(_xlfn.IFNA(MATCH($J330,INDIRECT("J"&amp;(1+P330)):$J$507,0)+P330,""),"")</f>
        <v>312</v>
      </c>
      <c r="R330">
        <f ca="1">IFERROR(_xlfn.IFNA(MATCH($J330,INDIRECT("J"&amp;(1+Q330)):$J$507,0)+Q330,""),"")</f>
        <v>330</v>
      </c>
      <c r="S330" t="str">
        <f ca="1">IFERROR(_xlfn.IFNA(MATCH($J330,INDIRECT("J"&amp;(1+R330)):$J$507,0)+R330,""),"")</f>
        <v/>
      </c>
      <c r="T330" t="str">
        <f ca="1">IFERROR(_xlfn.IFNA(MATCH($J330,INDIRECT("J"&amp;(1+S330)):$J$507,0)+S330,""),"")</f>
        <v/>
      </c>
      <c r="U330">
        <f t="shared" ca="1" si="66"/>
        <v>4</v>
      </c>
      <c r="V330">
        <f t="shared" ca="1" si="67"/>
        <v>2</v>
      </c>
      <c r="W330">
        <f t="shared" ca="1" si="68"/>
        <v>0</v>
      </c>
      <c r="X330">
        <f t="shared" ca="1" si="69"/>
        <v>0</v>
      </c>
      <c r="Y330">
        <f t="shared" ca="1" si="70"/>
        <v>15</v>
      </c>
      <c r="Z330" t="str">
        <f t="shared" si="71"/>
        <v>Peng</v>
      </c>
      <c r="AA330">
        <f ca="1">VLOOKUP(Y330,音调排序索引表!$A$1:$B$14,2,FALSE)</f>
        <v>24</v>
      </c>
    </row>
    <row r="331" spans="1:27" ht="18.75" customHeight="1">
      <c r="A331" s="4"/>
      <c r="B331" s="4"/>
      <c r="C331" s="2"/>
      <c r="D331" s="2"/>
      <c r="E331" s="3"/>
      <c r="F331" s="2"/>
      <c r="G331" s="2"/>
      <c r="H331" s="1" t="str">
        <f>IF(LEFT(竖总表!F331,1)="`",RIGHT(竖总表!F331,LEN(竖总表!F331)-1),竖总表!F331)</f>
        <v>pang4</v>
      </c>
      <c r="I331" s="1" t="str">
        <f t="shared" si="60"/>
        <v>pang4</v>
      </c>
      <c r="J331" s="1" t="str">
        <f t="shared" si="61"/>
        <v>pang</v>
      </c>
      <c r="K331" s="1" t="str">
        <f t="shared" si="62"/>
        <v>p</v>
      </c>
      <c r="L331" s="1" t="str">
        <f t="shared" si="63"/>
        <v>ang</v>
      </c>
      <c r="M331" s="1">
        <f t="shared" si="64"/>
        <v>4</v>
      </c>
      <c r="N331" s="1">
        <f t="shared" si="65"/>
        <v>2</v>
      </c>
      <c r="O331" s="1">
        <v>1</v>
      </c>
      <c r="P331">
        <v>1</v>
      </c>
      <c r="Q331">
        <f ca="1">IFERROR(_xlfn.IFNA(MATCH($J331,INDIRECT("J"&amp;(1+P331)):$J$507,0)+P331,""),"")</f>
        <v>329</v>
      </c>
      <c r="R331">
        <f ca="1">IFERROR(_xlfn.IFNA(MATCH($J331,INDIRECT("J"&amp;(1+Q331)):$J$507,0)+Q331,""),"")</f>
        <v>331</v>
      </c>
      <c r="S331" t="str">
        <f ca="1">IFERROR(_xlfn.IFNA(MATCH($J331,INDIRECT("J"&amp;(1+R331)):$J$507,0)+R331,""),"")</f>
        <v/>
      </c>
      <c r="T331" t="str">
        <f ca="1">IFERROR(_xlfn.IFNA(MATCH($J331,INDIRECT("J"&amp;(1+S331)):$J$507,0)+S331,""),"")</f>
        <v/>
      </c>
      <c r="U331">
        <f t="shared" ca="1" si="66"/>
        <v>2</v>
      </c>
      <c r="V331">
        <f t="shared" ca="1" si="67"/>
        <v>4</v>
      </c>
      <c r="W331">
        <f t="shared" ca="1" si="68"/>
        <v>0</v>
      </c>
      <c r="X331">
        <f t="shared" ca="1" si="69"/>
        <v>0</v>
      </c>
      <c r="Y331">
        <f t="shared" ca="1" si="70"/>
        <v>15</v>
      </c>
      <c r="Z331" t="str">
        <f t="shared" si="71"/>
        <v>Pang</v>
      </c>
      <c r="AA331">
        <f ca="1">VLOOKUP(Y331,音调排序索引表!$A$1:$B$14,2,FALSE)</f>
        <v>24</v>
      </c>
    </row>
    <row r="332" spans="1:27" ht="18.75" customHeight="1">
      <c r="A332" s="4"/>
      <c r="B332" s="4"/>
      <c r="C332" s="2"/>
      <c r="D332" s="2"/>
      <c r="E332" s="3"/>
      <c r="F332" s="2"/>
      <c r="G332" s="2"/>
      <c r="H332" s="1" t="str">
        <f>IF(LEFT(竖总表!F332,1)="`",RIGHT(竖总表!F332,LEN(竖总表!F332)-1),竖总表!F332)</f>
        <v>qia4</v>
      </c>
      <c r="I332" s="1" t="str">
        <f t="shared" si="60"/>
        <v>qia4</v>
      </c>
      <c r="J332" s="1" t="str">
        <f t="shared" si="61"/>
        <v>qia</v>
      </c>
      <c r="K332" s="1" t="str">
        <f t="shared" si="62"/>
        <v>q</v>
      </c>
      <c r="L332" s="1" t="str">
        <f t="shared" si="63"/>
        <v>ia</v>
      </c>
      <c r="M332" s="1">
        <f t="shared" si="64"/>
        <v>4</v>
      </c>
      <c r="N332" s="1">
        <f t="shared" si="65"/>
        <v>1</v>
      </c>
      <c r="O332" s="1">
        <v>1</v>
      </c>
      <c r="P332">
        <v>1</v>
      </c>
      <c r="Q332">
        <f ca="1">IFERROR(_xlfn.IFNA(MATCH($J332,INDIRECT("J"&amp;(1+P332)):$J$507,0)+P332,""),"")</f>
        <v>332</v>
      </c>
      <c r="R332" t="str">
        <f ca="1">IFERROR(_xlfn.IFNA(MATCH($J332,INDIRECT("J"&amp;(1+Q332)):$J$507,0)+Q332,""),"")</f>
        <v/>
      </c>
      <c r="S332" t="str">
        <f ca="1">IFERROR(_xlfn.IFNA(MATCH($J332,INDIRECT("J"&amp;(1+R332)):$J$507,0)+R332,""),"")</f>
        <v/>
      </c>
      <c r="T332" t="str">
        <f ca="1">IFERROR(_xlfn.IFNA(MATCH($J332,INDIRECT("J"&amp;(1+S332)):$J$507,0)+S332,""),"")</f>
        <v/>
      </c>
      <c r="U332">
        <f t="shared" ca="1" si="66"/>
        <v>4</v>
      </c>
      <c r="V332">
        <f t="shared" ca="1" si="67"/>
        <v>0</v>
      </c>
      <c r="W332">
        <f t="shared" ca="1" si="68"/>
        <v>0</v>
      </c>
      <c r="X332">
        <f t="shared" ca="1" si="69"/>
        <v>0</v>
      </c>
      <c r="Y332">
        <f t="shared" ca="1" si="70"/>
        <v>5</v>
      </c>
      <c r="Z332" t="str">
        <f t="shared" si="71"/>
        <v>Qia</v>
      </c>
      <c r="AA332">
        <f ca="1">VLOOKUP(Y332,音调排序索引表!$A$1:$B$14,2,FALSE)</f>
        <v>4</v>
      </c>
    </row>
    <row r="333" spans="1:27" ht="18.75" customHeight="1">
      <c r="A333" s="4"/>
      <c r="B333" s="4"/>
      <c r="C333" s="2"/>
      <c r="D333" s="2"/>
      <c r="E333" s="3"/>
      <c r="F333" s="2"/>
      <c r="G333" s="2"/>
      <c r="H333" s="1" t="str">
        <f>IF(LEFT(竖总表!F333,1)="`",RIGHT(竖总表!F333,LEN(竖总表!F333)-1),竖总表!F333)</f>
        <v>qiao4</v>
      </c>
      <c r="I333" s="1" t="str">
        <f t="shared" si="60"/>
        <v>qiao4</v>
      </c>
      <c r="J333" s="1" t="str">
        <f t="shared" si="61"/>
        <v>qiao</v>
      </c>
      <c r="K333" s="1" t="str">
        <f t="shared" si="62"/>
        <v>q</v>
      </c>
      <c r="L333" s="1" t="str">
        <f t="shared" si="63"/>
        <v>iao</v>
      </c>
      <c r="M333" s="1">
        <f t="shared" si="64"/>
        <v>4</v>
      </c>
      <c r="N333" s="1">
        <f t="shared" si="65"/>
        <v>3</v>
      </c>
      <c r="O333" s="1">
        <v>1</v>
      </c>
      <c r="P333">
        <v>1</v>
      </c>
      <c r="Q333">
        <f ca="1">IFERROR(_xlfn.IFNA(MATCH($J333,INDIRECT("J"&amp;(1+P333)):$J$507,0)+P333,""),"")</f>
        <v>333</v>
      </c>
      <c r="R333">
        <f ca="1">IFERROR(_xlfn.IFNA(MATCH($J333,INDIRECT("J"&amp;(1+Q333)):$J$507,0)+Q333,""),"")</f>
        <v>337</v>
      </c>
      <c r="S333">
        <f ca="1">IFERROR(_xlfn.IFNA(MATCH($J333,INDIRECT("J"&amp;(1+R333)):$J$507,0)+R333,""),"")</f>
        <v>341</v>
      </c>
      <c r="T333" t="str">
        <f ca="1">IFERROR(_xlfn.IFNA(MATCH($J333,INDIRECT("J"&amp;(1+S333)):$J$507,0)+S333,""),"")</f>
        <v/>
      </c>
      <c r="U333">
        <f t="shared" ca="1" si="66"/>
        <v>4</v>
      </c>
      <c r="V333">
        <f t="shared" ca="1" si="67"/>
        <v>2</v>
      </c>
      <c r="W333">
        <f t="shared" ca="1" si="68"/>
        <v>3</v>
      </c>
      <c r="X333">
        <f t="shared" ca="1" si="69"/>
        <v>0</v>
      </c>
      <c r="Y333">
        <f t="shared" ca="1" si="70"/>
        <v>60</v>
      </c>
      <c r="Z333" t="str">
        <f t="shared" si="71"/>
        <v>Qiao</v>
      </c>
      <c r="AA333">
        <f ca="1">VLOOKUP(Y333,音调排序索引表!$A$1:$B$14,2,FALSE)</f>
        <v>234</v>
      </c>
    </row>
    <row r="334" spans="1:27" ht="18.75" customHeight="1">
      <c r="A334" s="4"/>
      <c r="B334" s="4"/>
      <c r="C334" s="2"/>
      <c r="D334" s="2"/>
      <c r="E334" s="3"/>
      <c r="F334" s="2"/>
      <c r="G334" s="2"/>
      <c r="H334" s="1" t="str">
        <f>IF(LEFT(竖总表!F334,1)="`",RIGHT(竖总表!F334,LEN(竖总表!F334)-1),竖总表!F334)</f>
        <v>que4</v>
      </c>
      <c r="I334" s="1" t="str">
        <f t="shared" si="60"/>
        <v>que4</v>
      </c>
      <c r="J334" s="1" t="str">
        <f t="shared" si="61"/>
        <v>que</v>
      </c>
      <c r="K334" s="1" t="str">
        <f t="shared" si="62"/>
        <v>q</v>
      </c>
      <c r="L334" s="1" t="str">
        <f t="shared" si="63"/>
        <v>ue</v>
      </c>
      <c r="M334" s="1">
        <f t="shared" si="64"/>
        <v>4</v>
      </c>
      <c r="N334" s="1">
        <f t="shared" si="65"/>
        <v>1</v>
      </c>
      <c r="O334" s="1">
        <v>1</v>
      </c>
      <c r="P334">
        <v>1</v>
      </c>
      <c r="Q334">
        <f ca="1">IFERROR(_xlfn.IFNA(MATCH($J334,INDIRECT("J"&amp;(1+P334)):$J$507,0)+P334,""),"")</f>
        <v>334</v>
      </c>
      <c r="R334" t="str">
        <f ca="1">IFERROR(_xlfn.IFNA(MATCH($J334,INDIRECT("J"&amp;(1+Q334)):$J$507,0)+Q334,""),"")</f>
        <v/>
      </c>
      <c r="S334" t="str">
        <f ca="1">IFERROR(_xlfn.IFNA(MATCH($J334,INDIRECT("J"&amp;(1+R334)):$J$507,0)+R334,""),"")</f>
        <v/>
      </c>
      <c r="T334" t="str">
        <f ca="1">IFERROR(_xlfn.IFNA(MATCH($J334,INDIRECT("J"&amp;(1+S334)):$J$507,0)+S334,""),"")</f>
        <v/>
      </c>
      <c r="U334">
        <f t="shared" ca="1" si="66"/>
        <v>4</v>
      </c>
      <c r="V334">
        <f t="shared" ca="1" si="67"/>
        <v>0</v>
      </c>
      <c r="W334">
        <f t="shared" ca="1" si="68"/>
        <v>0</v>
      </c>
      <c r="X334">
        <f t="shared" ca="1" si="69"/>
        <v>0</v>
      </c>
      <c r="Y334">
        <f t="shared" ca="1" si="70"/>
        <v>5</v>
      </c>
      <c r="Z334" t="str">
        <f t="shared" si="71"/>
        <v>Que</v>
      </c>
      <c r="AA334">
        <f ca="1">VLOOKUP(Y334,音调排序索引表!$A$1:$B$14,2,FALSE)</f>
        <v>4</v>
      </c>
    </row>
    <row r="335" spans="1:27" ht="18.75" customHeight="1">
      <c r="A335" s="4"/>
      <c r="B335" s="4"/>
      <c r="C335" s="2"/>
      <c r="D335" s="2"/>
      <c r="E335" s="3"/>
      <c r="F335" s="2"/>
      <c r="G335" s="2"/>
      <c r="H335" s="1" t="str">
        <f>IF(LEFT(竖总表!F335,1)="`",RIGHT(竖总表!F335,LEN(竖总表!F335)-1),竖总表!F335)</f>
        <v>qi4</v>
      </c>
      <c r="I335" s="1" t="str">
        <f t="shared" si="60"/>
        <v>qi4</v>
      </c>
      <c r="J335" s="1" t="str">
        <f t="shared" si="61"/>
        <v>qi</v>
      </c>
      <c r="K335" s="1" t="str">
        <f t="shared" si="62"/>
        <v>q</v>
      </c>
      <c r="L335" s="1" t="str">
        <f t="shared" si="63"/>
        <v>i</v>
      </c>
      <c r="M335" s="1">
        <f t="shared" si="64"/>
        <v>4</v>
      </c>
      <c r="N335" s="1">
        <f t="shared" si="65"/>
        <v>2</v>
      </c>
      <c r="O335" s="1">
        <v>1</v>
      </c>
      <c r="P335">
        <v>1</v>
      </c>
      <c r="Q335">
        <f ca="1">IFERROR(_xlfn.IFNA(MATCH($J335,INDIRECT("J"&amp;(1+P335)):$J$507,0)+P335,""),"")</f>
        <v>335</v>
      </c>
      <c r="R335">
        <f ca="1">IFERROR(_xlfn.IFNA(MATCH($J335,INDIRECT("J"&amp;(1+Q335)):$J$507,0)+Q335,""),"")</f>
        <v>345</v>
      </c>
      <c r="S335" t="str">
        <f ca="1">IFERROR(_xlfn.IFNA(MATCH($J335,INDIRECT("J"&amp;(1+R335)):$J$507,0)+R335,""),"")</f>
        <v/>
      </c>
      <c r="T335" t="str">
        <f ca="1">IFERROR(_xlfn.IFNA(MATCH($J335,INDIRECT("J"&amp;(1+S335)):$J$507,0)+S335,""),"")</f>
        <v/>
      </c>
      <c r="U335">
        <f t="shared" ca="1" si="66"/>
        <v>4</v>
      </c>
      <c r="V335">
        <f t="shared" ca="1" si="67"/>
        <v>2</v>
      </c>
      <c r="W335">
        <f t="shared" ca="1" si="68"/>
        <v>0</v>
      </c>
      <c r="X335">
        <f t="shared" ca="1" si="69"/>
        <v>0</v>
      </c>
      <c r="Y335">
        <f t="shared" ca="1" si="70"/>
        <v>15</v>
      </c>
      <c r="Z335" t="str">
        <f t="shared" si="71"/>
        <v>Qi</v>
      </c>
      <c r="AA335">
        <f ca="1">VLOOKUP(Y335,音调排序索引表!$A$1:$B$14,2,FALSE)</f>
        <v>24</v>
      </c>
    </row>
    <row r="336" spans="1:27" ht="18.75" customHeight="1">
      <c r="A336" s="4"/>
      <c r="B336" s="4"/>
      <c r="C336" s="2"/>
      <c r="D336" s="2"/>
      <c r="E336" s="3"/>
      <c r="F336" s="2"/>
      <c r="G336" s="2"/>
      <c r="H336" s="1" t="str">
        <f>IF(LEFT(竖总表!F336,1)="`",RIGHT(竖总表!F336,LEN(竖总表!F336)-1),竖总表!F336)</f>
        <v>qie4</v>
      </c>
      <c r="I336" s="1" t="str">
        <f t="shared" si="60"/>
        <v>qie4</v>
      </c>
      <c r="J336" s="1" t="str">
        <f t="shared" si="61"/>
        <v>qie</v>
      </c>
      <c r="K336" s="1" t="str">
        <f t="shared" si="62"/>
        <v>q</v>
      </c>
      <c r="L336" s="1" t="str">
        <f t="shared" si="63"/>
        <v>ie</v>
      </c>
      <c r="M336" s="1">
        <f t="shared" si="64"/>
        <v>4</v>
      </c>
      <c r="N336" s="1">
        <f t="shared" si="65"/>
        <v>2</v>
      </c>
      <c r="O336" s="1">
        <v>1</v>
      </c>
      <c r="P336">
        <v>1</v>
      </c>
      <c r="Q336">
        <f ca="1">IFERROR(_xlfn.IFNA(MATCH($J336,INDIRECT("J"&amp;(1+P336)):$J$507,0)+P336,""),"")</f>
        <v>336</v>
      </c>
      <c r="R336">
        <f ca="1">IFERROR(_xlfn.IFNA(MATCH($J336,INDIRECT("J"&amp;(1+Q336)):$J$507,0)+Q336,""),"")</f>
        <v>338</v>
      </c>
      <c r="S336" t="str">
        <f ca="1">IFERROR(_xlfn.IFNA(MATCH($J336,INDIRECT("J"&amp;(1+R336)):$J$507,0)+R336,""),"")</f>
        <v/>
      </c>
      <c r="T336" t="str">
        <f ca="1">IFERROR(_xlfn.IFNA(MATCH($J336,INDIRECT("J"&amp;(1+S336)):$J$507,0)+S336,""),"")</f>
        <v/>
      </c>
      <c r="U336">
        <f t="shared" ca="1" si="66"/>
        <v>4</v>
      </c>
      <c r="V336">
        <f t="shared" ca="1" si="67"/>
        <v>1</v>
      </c>
      <c r="W336">
        <f t="shared" ca="1" si="68"/>
        <v>0</v>
      </c>
      <c r="X336">
        <f t="shared" ca="1" si="69"/>
        <v>0</v>
      </c>
      <c r="Y336">
        <f t="shared" ca="1" si="70"/>
        <v>10</v>
      </c>
      <c r="Z336" t="str">
        <f t="shared" si="71"/>
        <v>Qie</v>
      </c>
      <c r="AA336">
        <f ca="1">VLOOKUP(Y336,音调排序索引表!$A$1:$B$14,2,FALSE)</f>
        <v>14</v>
      </c>
    </row>
    <row r="337" spans="1:27" ht="18.75" customHeight="1">
      <c r="A337" s="4"/>
      <c r="B337" s="4"/>
      <c r="C337" s="2"/>
      <c r="D337" s="2"/>
      <c r="E337" s="3"/>
      <c r="F337" s="2"/>
      <c r="G337" s="2"/>
      <c r="H337" s="1" t="str">
        <f>IF(LEFT(竖总表!F337,1)="`",RIGHT(竖总表!F337,LEN(竖总表!F337)-1),竖总表!F337)</f>
        <v>qiao2</v>
      </c>
      <c r="I337" s="1" t="str">
        <f t="shared" si="60"/>
        <v>qiao2</v>
      </c>
      <c r="J337" s="1" t="str">
        <f t="shared" si="61"/>
        <v>qiao</v>
      </c>
      <c r="K337" s="1" t="str">
        <f t="shared" si="62"/>
        <v>q</v>
      </c>
      <c r="L337" s="1" t="str">
        <f t="shared" si="63"/>
        <v>iao</v>
      </c>
      <c r="M337" s="1">
        <f t="shared" si="64"/>
        <v>2</v>
      </c>
      <c r="N337" s="1">
        <f t="shared" si="65"/>
        <v>3</v>
      </c>
      <c r="O337" s="1">
        <v>1</v>
      </c>
      <c r="P337">
        <v>1</v>
      </c>
      <c r="Q337">
        <f ca="1">IFERROR(_xlfn.IFNA(MATCH($J337,INDIRECT("J"&amp;(1+P337)):$J$507,0)+P337,""),"")</f>
        <v>333</v>
      </c>
      <c r="R337">
        <f ca="1">IFERROR(_xlfn.IFNA(MATCH($J337,INDIRECT("J"&amp;(1+Q337)):$J$507,0)+Q337,""),"")</f>
        <v>337</v>
      </c>
      <c r="S337">
        <f ca="1">IFERROR(_xlfn.IFNA(MATCH($J337,INDIRECT("J"&amp;(1+R337)):$J$507,0)+R337,""),"")</f>
        <v>341</v>
      </c>
      <c r="T337" t="str">
        <f ca="1">IFERROR(_xlfn.IFNA(MATCH($J337,INDIRECT("J"&amp;(1+S337)):$J$507,0)+S337,""),"")</f>
        <v/>
      </c>
      <c r="U337">
        <f t="shared" ca="1" si="66"/>
        <v>4</v>
      </c>
      <c r="V337">
        <f t="shared" ca="1" si="67"/>
        <v>2</v>
      </c>
      <c r="W337">
        <f t="shared" ca="1" si="68"/>
        <v>3</v>
      </c>
      <c r="X337">
        <f t="shared" ca="1" si="69"/>
        <v>0</v>
      </c>
      <c r="Y337">
        <f t="shared" ca="1" si="70"/>
        <v>60</v>
      </c>
      <c r="Z337" t="str">
        <f t="shared" si="71"/>
        <v>Qiao</v>
      </c>
      <c r="AA337">
        <f ca="1">VLOOKUP(Y337,音调排序索引表!$A$1:$B$14,2,FALSE)</f>
        <v>234</v>
      </c>
    </row>
    <row r="338" spans="1:27" ht="18.75" customHeight="1">
      <c r="A338" s="4"/>
      <c r="B338" s="4"/>
      <c r="C338" s="2"/>
      <c r="D338" s="2"/>
      <c r="E338" s="3"/>
      <c r="F338" s="2"/>
      <c r="G338" s="2"/>
      <c r="H338" s="1" t="str">
        <f>IF(LEFT(竖总表!F338,1)="`",RIGHT(竖总表!F338,LEN(竖总表!F338)-1),竖总表!F338)</f>
        <v>qie1</v>
      </c>
      <c r="I338" s="1" t="str">
        <f t="shared" si="60"/>
        <v>qie1</v>
      </c>
      <c r="J338" s="1" t="str">
        <f t="shared" si="61"/>
        <v>qie</v>
      </c>
      <c r="K338" s="1" t="str">
        <f t="shared" si="62"/>
        <v>q</v>
      </c>
      <c r="L338" s="1" t="str">
        <f t="shared" si="63"/>
        <v>ie</v>
      </c>
      <c r="M338" s="1">
        <f t="shared" si="64"/>
        <v>1</v>
      </c>
      <c r="N338" s="1">
        <f t="shared" si="65"/>
        <v>2</v>
      </c>
      <c r="O338" s="1">
        <v>1</v>
      </c>
      <c r="P338">
        <v>1</v>
      </c>
      <c r="Q338">
        <f ca="1">IFERROR(_xlfn.IFNA(MATCH($J338,INDIRECT("J"&amp;(1+P338)):$J$507,0)+P338,""),"")</f>
        <v>336</v>
      </c>
      <c r="R338">
        <f ca="1">IFERROR(_xlfn.IFNA(MATCH($J338,INDIRECT("J"&amp;(1+Q338)):$J$507,0)+Q338,""),"")</f>
        <v>338</v>
      </c>
      <c r="S338" t="str">
        <f ca="1">IFERROR(_xlfn.IFNA(MATCH($J338,INDIRECT("J"&amp;(1+R338)):$J$507,0)+R338,""),"")</f>
        <v/>
      </c>
      <c r="T338" t="str">
        <f ca="1">IFERROR(_xlfn.IFNA(MATCH($J338,INDIRECT("J"&amp;(1+S338)):$J$507,0)+S338,""),"")</f>
        <v/>
      </c>
      <c r="U338">
        <f t="shared" ca="1" si="66"/>
        <v>4</v>
      </c>
      <c r="V338">
        <f t="shared" ca="1" si="67"/>
        <v>1</v>
      </c>
      <c r="W338">
        <f t="shared" ca="1" si="68"/>
        <v>0</v>
      </c>
      <c r="X338">
        <f t="shared" ca="1" si="69"/>
        <v>0</v>
      </c>
      <c r="Y338">
        <f t="shared" ca="1" si="70"/>
        <v>10</v>
      </c>
      <c r="Z338" t="str">
        <f t="shared" si="71"/>
        <v>Qie</v>
      </c>
      <c r="AA338">
        <f ca="1">VLOOKUP(Y338,音调排序索引表!$A$1:$B$14,2,FALSE)</f>
        <v>14</v>
      </c>
    </row>
    <row r="339" spans="1:27" ht="18.75" customHeight="1">
      <c r="A339" s="4"/>
      <c r="B339" s="4"/>
      <c r="C339" s="2"/>
      <c r="D339" s="2"/>
      <c r="E339" s="3"/>
      <c r="F339" s="2"/>
      <c r="G339" s="2"/>
      <c r="H339" s="1" t="str">
        <f>IF(LEFT(竖总表!F339,1)="`",RIGHT(竖总表!F339,LEN(竖总表!F339)-1),竖总表!F339)</f>
        <v>qin2</v>
      </c>
      <c r="I339" s="1" t="str">
        <f t="shared" si="60"/>
        <v>qin2</v>
      </c>
      <c r="J339" s="1" t="str">
        <f t="shared" si="61"/>
        <v>qin</v>
      </c>
      <c r="K339" s="1" t="str">
        <f t="shared" si="62"/>
        <v>q</v>
      </c>
      <c r="L339" s="1" t="str">
        <f t="shared" si="63"/>
        <v>in</v>
      </c>
      <c r="M339" s="1">
        <f t="shared" si="64"/>
        <v>2</v>
      </c>
      <c r="N339" s="1">
        <f t="shared" si="65"/>
        <v>1</v>
      </c>
      <c r="O339" s="1">
        <v>1</v>
      </c>
      <c r="P339">
        <v>1</v>
      </c>
      <c r="Q339">
        <f ca="1">IFERROR(_xlfn.IFNA(MATCH($J339,INDIRECT("J"&amp;(1+P339)):$J$507,0)+P339,""),"")</f>
        <v>339</v>
      </c>
      <c r="R339" t="str">
        <f ca="1">IFERROR(_xlfn.IFNA(MATCH($J339,INDIRECT("J"&amp;(1+Q339)):$J$507,0)+Q339,""),"")</f>
        <v/>
      </c>
      <c r="S339" t="str">
        <f ca="1">IFERROR(_xlfn.IFNA(MATCH($J339,INDIRECT("J"&amp;(1+R339)):$J$507,0)+R339,""),"")</f>
        <v/>
      </c>
      <c r="T339" t="str">
        <f ca="1">IFERROR(_xlfn.IFNA(MATCH($J339,INDIRECT("J"&amp;(1+S339)):$J$507,0)+S339,""),"")</f>
        <v/>
      </c>
      <c r="U339">
        <f t="shared" ca="1" si="66"/>
        <v>2</v>
      </c>
      <c r="V339">
        <f t="shared" ca="1" si="67"/>
        <v>0</v>
      </c>
      <c r="W339">
        <f t="shared" ca="1" si="68"/>
        <v>0</v>
      </c>
      <c r="X339">
        <f t="shared" ca="1" si="69"/>
        <v>0</v>
      </c>
      <c r="Y339">
        <f t="shared" ca="1" si="70"/>
        <v>3</v>
      </c>
      <c r="Z339" t="str">
        <f t="shared" si="71"/>
        <v>Qin</v>
      </c>
      <c r="AA339">
        <f ca="1">VLOOKUP(Y339,音调排序索引表!$A$1:$B$14,2,FALSE)</f>
        <v>2</v>
      </c>
    </row>
    <row r="340" spans="1:27" ht="18.75" customHeight="1">
      <c r="A340" s="4"/>
      <c r="B340" s="4"/>
      <c r="C340" s="2"/>
      <c r="D340" s="2"/>
      <c r="E340" s="3"/>
      <c r="F340" s="2"/>
      <c r="G340" s="2"/>
      <c r="H340" s="1" t="str">
        <f>IF(LEFT(竖总表!F340,1)="`",RIGHT(竖总表!F340,LEN(竖总表!F340)-1),竖总表!F340)</f>
        <v>quan2</v>
      </c>
      <c r="I340" s="1" t="str">
        <f t="shared" si="60"/>
        <v>quan2</v>
      </c>
      <c r="J340" s="1" t="str">
        <f t="shared" si="61"/>
        <v>quan</v>
      </c>
      <c r="K340" s="1" t="str">
        <f t="shared" si="62"/>
        <v>q</v>
      </c>
      <c r="L340" s="1" t="str">
        <f t="shared" si="63"/>
        <v>uan</v>
      </c>
      <c r="M340" s="1">
        <f t="shared" si="64"/>
        <v>2</v>
      </c>
      <c r="N340" s="1">
        <f t="shared" si="65"/>
        <v>2</v>
      </c>
      <c r="O340" s="1">
        <v>1</v>
      </c>
      <c r="P340">
        <v>1</v>
      </c>
      <c r="Q340">
        <f ca="1">IFERROR(_xlfn.IFNA(MATCH($J340,INDIRECT("J"&amp;(1+P340)):$J$507,0)+P340,""),"")</f>
        <v>16</v>
      </c>
      <c r="R340">
        <f ca="1">IFERROR(_xlfn.IFNA(MATCH($J340,INDIRECT("J"&amp;(1+Q340)):$J$507,0)+Q340,""),"")</f>
        <v>340</v>
      </c>
      <c r="S340" t="str">
        <f ca="1">IFERROR(_xlfn.IFNA(MATCH($J340,INDIRECT("J"&amp;(1+R340)):$J$507,0)+R340,""),"")</f>
        <v/>
      </c>
      <c r="T340" t="str">
        <f ca="1">IFERROR(_xlfn.IFNA(MATCH($J340,INDIRECT("J"&amp;(1+S340)):$J$507,0)+S340,""),"")</f>
        <v/>
      </c>
      <c r="U340">
        <f t="shared" ca="1" si="66"/>
        <v>4</v>
      </c>
      <c r="V340">
        <f t="shared" ca="1" si="67"/>
        <v>2</v>
      </c>
      <c r="W340">
        <f t="shared" ca="1" si="68"/>
        <v>0</v>
      </c>
      <c r="X340">
        <f t="shared" ca="1" si="69"/>
        <v>0</v>
      </c>
      <c r="Y340">
        <f t="shared" ca="1" si="70"/>
        <v>15</v>
      </c>
      <c r="Z340" t="str">
        <f t="shared" si="71"/>
        <v>Quan</v>
      </c>
      <c r="AA340">
        <f ca="1">VLOOKUP(Y340,音调排序索引表!$A$1:$B$14,2,FALSE)</f>
        <v>24</v>
      </c>
    </row>
    <row r="341" spans="1:27" ht="18.75" customHeight="1">
      <c r="A341" s="4"/>
      <c r="B341" s="4"/>
      <c r="C341" s="2"/>
      <c r="D341" s="2"/>
      <c r="E341" s="3"/>
      <c r="F341" s="2"/>
      <c r="G341" s="2"/>
      <c r="H341" s="1" t="str">
        <f>IF(LEFT(竖总表!F341,1)="`",RIGHT(竖总表!F341,LEN(竖总表!F341)-1),竖总表!F341)</f>
        <v>qiao3</v>
      </c>
      <c r="I341" s="1" t="str">
        <f t="shared" si="60"/>
        <v>qiao3</v>
      </c>
      <c r="J341" s="1" t="str">
        <f t="shared" si="61"/>
        <v>qiao</v>
      </c>
      <c r="K341" s="1" t="str">
        <f t="shared" si="62"/>
        <v>q</v>
      </c>
      <c r="L341" s="1" t="str">
        <f t="shared" si="63"/>
        <v>iao</v>
      </c>
      <c r="M341" s="1">
        <f t="shared" si="64"/>
        <v>3</v>
      </c>
      <c r="N341" s="1">
        <f t="shared" si="65"/>
        <v>3</v>
      </c>
      <c r="O341" s="1">
        <v>1</v>
      </c>
      <c r="P341">
        <v>1</v>
      </c>
      <c r="Q341">
        <f ca="1">IFERROR(_xlfn.IFNA(MATCH($J341,INDIRECT("J"&amp;(1+P341)):$J$507,0)+P341,""),"")</f>
        <v>333</v>
      </c>
      <c r="R341">
        <f ca="1">IFERROR(_xlfn.IFNA(MATCH($J341,INDIRECT("J"&amp;(1+Q341)):$J$507,0)+Q341,""),"")</f>
        <v>337</v>
      </c>
      <c r="S341">
        <f ca="1">IFERROR(_xlfn.IFNA(MATCH($J341,INDIRECT("J"&amp;(1+R341)):$J$507,0)+R341,""),"")</f>
        <v>341</v>
      </c>
      <c r="T341" t="str">
        <f ca="1">IFERROR(_xlfn.IFNA(MATCH($J341,INDIRECT("J"&amp;(1+S341)):$J$507,0)+S341,""),"")</f>
        <v/>
      </c>
      <c r="U341">
        <f t="shared" ca="1" si="66"/>
        <v>4</v>
      </c>
      <c r="V341">
        <f t="shared" ca="1" si="67"/>
        <v>2</v>
      </c>
      <c r="W341">
        <f t="shared" ca="1" si="68"/>
        <v>3</v>
      </c>
      <c r="X341">
        <f t="shared" ca="1" si="69"/>
        <v>0</v>
      </c>
      <c r="Y341">
        <f t="shared" ca="1" si="70"/>
        <v>60</v>
      </c>
      <c r="Z341" t="str">
        <f t="shared" si="71"/>
        <v>Qiao</v>
      </c>
      <c r="AA341">
        <f ca="1">VLOOKUP(Y341,音调排序索引表!$A$1:$B$14,2,FALSE)</f>
        <v>234</v>
      </c>
    </row>
    <row r="342" spans="1:27" ht="18.75" customHeight="1">
      <c r="A342" s="4"/>
      <c r="B342" s="4"/>
      <c r="C342" s="2"/>
      <c r="D342" s="2"/>
      <c r="E342" s="3"/>
      <c r="F342" s="2"/>
      <c r="G342" s="2"/>
      <c r="H342" s="1" t="str">
        <f>IF(LEFT(竖总表!F342,1)="`",RIGHT(竖总表!F342,LEN(竖总表!F342)-1),竖总表!F342)</f>
        <v>qing2</v>
      </c>
      <c r="I342" s="1" t="str">
        <f t="shared" si="60"/>
        <v>qing2</v>
      </c>
      <c r="J342" s="1" t="str">
        <f t="shared" si="61"/>
        <v>qing</v>
      </c>
      <c r="K342" s="1" t="str">
        <f t="shared" si="62"/>
        <v>q</v>
      </c>
      <c r="L342" s="1" t="str">
        <f t="shared" si="63"/>
        <v>ing</v>
      </c>
      <c r="M342" s="1">
        <f t="shared" si="64"/>
        <v>2</v>
      </c>
      <c r="N342" s="1">
        <f t="shared" si="65"/>
        <v>2</v>
      </c>
      <c r="O342" s="1">
        <v>1</v>
      </c>
      <c r="P342">
        <v>1</v>
      </c>
      <c r="Q342">
        <f ca="1">IFERROR(_xlfn.IFNA(MATCH($J342,INDIRECT("J"&amp;(1+P342)):$J$507,0)+P342,""),"")</f>
        <v>342</v>
      </c>
      <c r="R342">
        <f ca="1">IFERROR(_xlfn.IFNA(MATCH($J342,INDIRECT("J"&amp;(1+Q342)):$J$507,0)+Q342,""),"")</f>
        <v>349</v>
      </c>
      <c r="S342" t="str">
        <f ca="1">IFERROR(_xlfn.IFNA(MATCH($J342,INDIRECT("J"&amp;(1+R342)):$J$507,0)+R342,""),"")</f>
        <v/>
      </c>
      <c r="T342" t="str">
        <f ca="1">IFERROR(_xlfn.IFNA(MATCH($J342,INDIRECT("J"&amp;(1+S342)):$J$507,0)+S342,""),"")</f>
        <v/>
      </c>
      <c r="U342">
        <f t="shared" ca="1" si="66"/>
        <v>2</v>
      </c>
      <c r="V342">
        <f t="shared" ca="1" si="67"/>
        <v>1</v>
      </c>
      <c r="W342">
        <f t="shared" ca="1" si="68"/>
        <v>0</v>
      </c>
      <c r="X342">
        <f t="shared" ca="1" si="69"/>
        <v>0</v>
      </c>
      <c r="Y342">
        <f t="shared" ca="1" si="70"/>
        <v>6</v>
      </c>
      <c r="Z342" t="str">
        <f t="shared" si="71"/>
        <v>Qing</v>
      </c>
      <c r="AA342">
        <f ca="1">VLOOKUP(Y342,音调排序索引表!$A$1:$B$14,2,FALSE)</f>
        <v>12</v>
      </c>
    </row>
    <row r="343" spans="1:27" ht="18.75" customHeight="1">
      <c r="A343" s="4"/>
      <c r="B343" s="4"/>
      <c r="C343" s="2"/>
      <c r="D343" s="2"/>
      <c r="E343" s="3"/>
      <c r="F343" s="2"/>
      <c r="G343" s="2"/>
      <c r="H343" s="1" t="str">
        <f>IF(LEFT(竖总表!F343,1)="`",RIGHT(竖总表!F343,LEN(竖总表!F343)-1),竖总表!F343)</f>
        <v>qu1</v>
      </c>
      <c r="I343" s="1" t="str">
        <f t="shared" si="60"/>
        <v>qu1</v>
      </c>
      <c r="J343" s="1" t="str">
        <f t="shared" si="61"/>
        <v>qu</v>
      </c>
      <c r="K343" s="1" t="str">
        <f t="shared" si="62"/>
        <v>q</v>
      </c>
      <c r="L343" s="1" t="str">
        <f t="shared" si="63"/>
        <v>u</v>
      </c>
      <c r="M343" s="1">
        <f t="shared" si="64"/>
        <v>1</v>
      </c>
      <c r="N343" s="1">
        <f t="shared" si="65"/>
        <v>1</v>
      </c>
      <c r="O343" s="1">
        <v>1</v>
      </c>
      <c r="P343">
        <v>1</v>
      </c>
      <c r="Q343">
        <f ca="1">IFERROR(_xlfn.IFNA(MATCH($J343,INDIRECT("J"&amp;(1+P343)):$J$507,0)+P343,""),"")</f>
        <v>343</v>
      </c>
      <c r="R343" t="str">
        <f ca="1">IFERROR(_xlfn.IFNA(MATCH($J343,INDIRECT("J"&amp;(1+Q343)):$J$507,0)+Q343,""),"")</f>
        <v/>
      </c>
      <c r="S343" t="str">
        <f ca="1">IFERROR(_xlfn.IFNA(MATCH($J343,INDIRECT("J"&amp;(1+R343)):$J$507,0)+R343,""),"")</f>
        <v/>
      </c>
      <c r="T343" t="str">
        <f ca="1">IFERROR(_xlfn.IFNA(MATCH($J343,INDIRECT("J"&amp;(1+S343)):$J$507,0)+S343,""),"")</f>
        <v/>
      </c>
      <c r="U343">
        <f t="shared" ca="1" si="66"/>
        <v>1</v>
      </c>
      <c r="V343">
        <f t="shared" ca="1" si="67"/>
        <v>0</v>
      </c>
      <c r="W343">
        <f t="shared" ca="1" si="68"/>
        <v>0</v>
      </c>
      <c r="X343">
        <f t="shared" ca="1" si="69"/>
        <v>0</v>
      </c>
      <c r="Y343">
        <f t="shared" ca="1" si="70"/>
        <v>2</v>
      </c>
      <c r="Z343" t="str">
        <f t="shared" si="71"/>
        <v>Qu</v>
      </c>
      <c r="AA343">
        <f ca="1">VLOOKUP(Y343,音调排序索引表!$A$1:$B$14,2,FALSE)</f>
        <v>1</v>
      </c>
    </row>
    <row r="344" spans="1:27" ht="18.75" customHeight="1">
      <c r="A344" s="4"/>
      <c r="B344" s="4"/>
      <c r="C344" s="2"/>
      <c r="D344" s="2"/>
      <c r="E344" s="3"/>
      <c r="F344" s="2"/>
      <c r="G344" s="2"/>
      <c r="H344" s="1" t="str">
        <f>IF(LEFT(竖总表!F344,1)="`",RIGHT(竖总表!F344,LEN(竖总表!F344)-1),竖总表!F344)</f>
        <v>qian1</v>
      </c>
      <c r="I344" s="1" t="str">
        <f t="shared" si="60"/>
        <v>qian1</v>
      </c>
      <c r="J344" s="1" t="str">
        <f t="shared" si="61"/>
        <v>qian</v>
      </c>
      <c r="K344" s="1" t="str">
        <f t="shared" si="62"/>
        <v>q</v>
      </c>
      <c r="L344" s="1" t="str">
        <f t="shared" si="63"/>
        <v>ian</v>
      </c>
      <c r="M344" s="1">
        <f t="shared" si="64"/>
        <v>1</v>
      </c>
      <c r="N344" s="1">
        <f t="shared" si="65"/>
        <v>2</v>
      </c>
      <c r="O344" s="1">
        <v>1</v>
      </c>
      <c r="P344">
        <v>1</v>
      </c>
      <c r="Q344">
        <f ca="1">IFERROR(_xlfn.IFNA(MATCH($J344,INDIRECT("J"&amp;(1+P344)):$J$507,0)+P344,""),"")</f>
        <v>344</v>
      </c>
      <c r="R344">
        <f ca="1">IFERROR(_xlfn.IFNA(MATCH($J344,INDIRECT("J"&amp;(1+Q344)):$J$507,0)+Q344,""),"")</f>
        <v>348</v>
      </c>
      <c r="S344" t="str">
        <f ca="1">IFERROR(_xlfn.IFNA(MATCH($J344,INDIRECT("J"&amp;(1+R344)):$J$507,0)+R344,""),"")</f>
        <v/>
      </c>
      <c r="T344" t="str">
        <f ca="1">IFERROR(_xlfn.IFNA(MATCH($J344,INDIRECT("J"&amp;(1+S344)):$J$507,0)+S344,""),"")</f>
        <v/>
      </c>
      <c r="U344">
        <f t="shared" ca="1" si="66"/>
        <v>1</v>
      </c>
      <c r="V344">
        <f t="shared" ca="1" si="67"/>
        <v>2</v>
      </c>
      <c r="W344">
        <f t="shared" ca="1" si="68"/>
        <v>0</v>
      </c>
      <c r="X344">
        <f t="shared" ca="1" si="69"/>
        <v>0</v>
      </c>
      <c r="Y344">
        <f t="shared" ca="1" si="70"/>
        <v>6</v>
      </c>
      <c r="Z344" t="str">
        <f t="shared" si="71"/>
        <v>Qian</v>
      </c>
      <c r="AA344">
        <f ca="1">VLOOKUP(Y344,音调排序索引表!$A$1:$B$14,2,FALSE)</f>
        <v>12</v>
      </c>
    </row>
    <row r="345" spans="1:27" ht="18.75" customHeight="1">
      <c r="A345" s="4"/>
      <c r="B345" s="4"/>
      <c r="C345" s="2"/>
      <c r="D345" s="2"/>
      <c r="E345" s="3"/>
      <c r="F345" s="2"/>
      <c r="G345" s="2"/>
      <c r="H345" s="1" t="str">
        <f>IF(LEFT(竖总表!F345,1)="`",RIGHT(竖总表!F345,LEN(竖总表!F345)-1),竖总表!F345)</f>
        <v>qi2</v>
      </c>
      <c r="I345" s="1" t="str">
        <f t="shared" si="60"/>
        <v>qi2</v>
      </c>
      <c r="J345" s="1" t="str">
        <f t="shared" si="61"/>
        <v>qi</v>
      </c>
      <c r="K345" s="1" t="str">
        <f t="shared" si="62"/>
        <v>q</v>
      </c>
      <c r="L345" s="1" t="str">
        <f t="shared" si="63"/>
        <v>i</v>
      </c>
      <c r="M345" s="1">
        <f t="shared" si="64"/>
        <v>2</v>
      </c>
      <c r="N345" s="1">
        <f t="shared" si="65"/>
        <v>2</v>
      </c>
      <c r="O345" s="1">
        <v>1</v>
      </c>
      <c r="P345">
        <v>1</v>
      </c>
      <c r="Q345">
        <f ca="1">IFERROR(_xlfn.IFNA(MATCH($J345,INDIRECT("J"&amp;(1+P345)):$J$507,0)+P345,""),"")</f>
        <v>335</v>
      </c>
      <c r="R345">
        <f ca="1">IFERROR(_xlfn.IFNA(MATCH($J345,INDIRECT("J"&amp;(1+Q345)):$J$507,0)+Q345,""),"")</f>
        <v>345</v>
      </c>
      <c r="S345" t="str">
        <f ca="1">IFERROR(_xlfn.IFNA(MATCH($J345,INDIRECT("J"&amp;(1+R345)):$J$507,0)+R345,""),"")</f>
        <v/>
      </c>
      <c r="T345" t="str">
        <f ca="1">IFERROR(_xlfn.IFNA(MATCH($J345,INDIRECT("J"&amp;(1+S345)):$J$507,0)+S345,""),"")</f>
        <v/>
      </c>
      <c r="U345">
        <f t="shared" ca="1" si="66"/>
        <v>4</v>
      </c>
      <c r="V345">
        <f t="shared" ca="1" si="67"/>
        <v>2</v>
      </c>
      <c r="W345">
        <f t="shared" ca="1" si="68"/>
        <v>0</v>
      </c>
      <c r="X345">
        <f t="shared" ca="1" si="69"/>
        <v>0</v>
      </c>
      <c r="Y345">
        <f t="shared" ca="1" si="70"/>
        <v>15</v>
      </c>
      <c r="Z345" t="str">
        <f t="shared" si="71"/>
        <v>Qi</v>
      </c>
      <c r="AA345">
        <f ca="1">VLOOKUP(Y345,音调排序索引表!$A$1:$B$14,2,FALSE)</f>
        <v>24</v>
      </c>
    </row>
    <row r="346" spans="1:27" ht="18.75" customHeight="1">
      <c r="A346" s="4"/>
      <c r="B346" s="4"/>
      <c r="C346" s="2"/>
      <c r="D346" s="2"/>
      <c r="E346" s="3"/>
      <c r="F346" s="2"/>
      <c r="G346" s="2"/>
      <c r="H346" s="1" t="str">
        <f>IF(LEFT(竖总表!F346,1)="`",RIGHT(竖总表!F346,LEN(竖总表!F346)-1),竖总表!F346)</f>
        <v>qiang1</v>
      </c>
      <c r="I346" s="1" t="str">
        <f t="shared" si="60"/>
        <v>qiang1</v>
      </c>
      <c r="J346" s="1" t="str">
        <f t="shared" si="61"/>
        <v>qiang</v>
      </c>
      <c r="K346" s="1" t="str">
        <f t="shared" si="62"/>
        <v>q</v>
      </c>
      <c r="L346" s="1" t="str">
        <f t="shared" si="63"/>
        <v>iang</v>
      </c>
      <c r="M346" s="1">
        <f t="shared" si="64"/>
        <v>1</v>
      </c>
      <c r="N346" s="1">
        <f t="shared" si="65"/>
        <v>2</v>
      </c>
      <c r="O346" s="1">
        <v>1</v>
      </c>
      <c r="P346">
        <v>1</v>
      </c>
      <c r="Q346">
        <f ca="1">IFERROR(_xlfn.IFNA(MATCH($J346,INDIRECT("J"&amp;(1+P346)):$J$507,0)+P346,""),"")</f>
        <v>346</v>
      </c>
      <c r="R346">
        <f ca="1">IFERROR(_xlfn.IFNA(MATCH($J346,INDIRECT("J"&amp;(1+Q346)):$J$507,0)+Q346,""),"")</f>
        <v>350</v>
      </c>
      <c r="S346" t="str">
        <f ca="1">IFERROR(_xlfn.IFNA(MATCH($J346,INDIRECT("J"&amp;(1+R346)):$J$507,0)+R346,""),"")</f>
        <v/>
      </c>
      <c r="T346" t="str">
        <f ca="1">IFERROR(_xlfn.IFNA(MATCH($J346,INDIRECT("J"&amp;(1+S346)):$J$507,0)+S346,""),"")</f>
        <v/>
      </c>
      <c r="U346">
        <f t="shared" ca="1" si="66"/>
        <v>1</v>
      </c>
      <c r="V346">
        <f t="shared" ca="1" si="67"/>
        <v>2</v>
      </c>
      <c r="W346">
        <f t="shared" ca="1" si="68"/>
        <v>0</v>
      </c>
      <c r="X346">
        <f t="shared" ca="1" si="69"/>
        <v>0</v>
      </c>
      <c r="Y346">
        <f t="shared" ca="1" si="70"/>
        <v>6</v>
      </c>
      <c r="Z346" t="str">
        <f t="shared" si="71"/>
        <v>Qiang</v>
      </c>
      <c r="AA346">
        <f ca="1">VLOOKUP(Y346,音调排序索引表!$A$1:$B$14,2,FALSE)</f>
        <v>12</v>
      </c>
    </row>
    <row r="347" spans="1:27" ht="18.75" customHeight="1">
      <c r="A347" s="4"/>
      <c r="B347" s="4"/>
      <c r="C347" s="2"/>
      <c r="D347" s="2"/>
      <c r="E347" s="3"/>
      <c r="F347" s="2"/>
      <c r="G347" s="2"/>
      <c r="H347" s="1" t="str">
        <f>IF(LEFT(竖总表!F347,1)="`",RIGHT(竖总表!F347,LEN(竖总表!F347)-1),竖总表!F347)</f>
        <v>qiong2</v>
      </c>
      <c r="I347" s="1" t="str">
        <f t="shared" si="60"/>
        <v>qiong2</v>
      </c>
      <c r="J347" s="1" t="str">
        <f t="shared" si="61"/>
        <v>qiong</v>
      </c>
      <c r="K347" s="1" t="str">
        <f t="shared" si="62"/>
        <v>q</v>
      </c>
      <c r="L347" s="1" t="str">
        <f t="shared" si="63"/>
        <v>iong</v>
      </c>
      <c r="M347" s="1">
        <f t="shared" si="64"/>
        <v>2</v>
      </c>
      <c r="N347" s="1">
        <f t="shared" si="65"/>
        <v>1</v>
      </c>
      <c r="O347" s="1">
        <v>1</v>
      </c>
      <c r="P347">
        <v>1</v>
      </c>
      <c r="Q347">
        <f ca="1">IFERROR(_xlfn.IFNA(MATCH($J347,INDIRECT("J"&amp;(1+P347)):$J$507,0)+P347,""),"")</f>
        <v>347</v>
      </c>
      <c r="R347" t="str">
        <f ca="1">IFERROR(_xlfn.IFNA(MATCH($J347,INDIRECT("J"&amp;(1+Q347)):$J$507,0)+Q347,""),"")</f>
        <v/>
      </c>
      <c r="S347" t="str">
        <f ca="1">IFERROR(_xlfn.IFNA(MATCH($J347,INDIRECT("J"&amp;(1+R347)):$J$507,0)+R347,""),"")</f>
        <v/>
      </c>
      <c r="T347" t="str">
        <f ca="1">IFERROR(_xlfn.IFNA(MATCH($J347,INDIRECT("J"&amp;(1+S347)):$J$507,0)+S347,""),"")</f>
        <v/>
      </c>
      <c r="U347">
        <f t="shared" ca="1" si="66"/>
        <v>2</v>
      </c>
      <c r="V347">
        <f t="shared" ca="1" si="67"/>
        <v>0</v>
      </c>
      <c r="W347">
        <f t="shared" ca="1" si="68"/>
        <v>0</v>
      </c>
      <c r="X347">
        <f t="shared" ca="1" si="69"/>
        <v>0</v>
      </c>
      <c r="Y347">
        <f t="shared" ca="1" si="70"/>
        <v>3</v>
      </c>
      <c r="Z347" t="str">
        <f t="shared" si="71"/>
        <v>Qiong</v>
      </c>
      <c r="AA347">
        <f ca="1">VLOOKUP(Y347,音调排序索引表!$A$1:$B$14,2,FALSE)</f>
        <v>2</v>
      </c>
    </row>
    <row r="348" spans="1:27" ht="18.75" customHeight="1">
      <c r="A348" s="4"/>
      <c r="B348" s="4"/>
      <c r="C348" s="2"/>
      <c r="D348" s="2"/>
      <c r="E348" s="3"/>
      <c r="F348" s="2"/>
      <c r="G348" s="2"/>
      <c r="H348" s="1" t="str">
        <f>IF(LEFT(竖总表!F348,1)="`",RIGHT(竖总表!F348,LEN(竖总表!F348)-1),竖总表!F348)</f>
        <v>qian2</v>
      </c>
      <c r="I348" s="1" t="str">
        <f t="shared" si="60"/>
        <v>qian2</v>
      </c>
      <c r="J348" s="1" t="str">
        <f t="shared" si="61"/>
        <v>qian</v>
      </c>
      <c r="K348" s="1" t="str">
        <f t="shared" si="62"/>
        <v>q</v>
      </c>
      <c r="L348" s="1" t="str">
        <f t="shared" si="63"/>
        <v>ian</v>
      </c>
      <c r="M348" s="1">
        <f t="shared" si="64"/>
        <v>2</v>
      </c>
      <c r="N348" s="1">
        <f t="shared" si="65"/>
        <v>2</v>
      </c>
      <c r="O348" s="1">
        <v>1</v>
      </c>
      <c r="P348">
        <v>1</v>
      </c>
      <c r="Q348">
        <f ca="1">IFERROR(_xlfn.IFNA(MATCH($J348,INDIRECT("J"&amp;(1+P348)):$J$507,0)+P348,""),"")</f>
        <v>344</v>
      </c>
      <c r="R348">
        <f ca="1">IFERROR(_xlfn.IFNA(MATCH($J348,INDIRECT("J"&amp;(1+Q348)):$J$507,0)+Q348,""),"")</f>
        <v>348</v>
      </c>
      <c r="S348" t="str">
        <f ca="1">IFERROR(_xlfn.IFNA(MATCH($J348,INDIRECT("J"&amp;(1+R348)):$J$507,0)+R348,""),"")</f>
        <v/>
      </c>
      <c r="T348" t="str">
        <f ca="1">IFERROR(_xlfn.IFNA(MATCH($J348,INDIRECT("J"&amp;(1+S348)):$J$507,0)+S348,""),"")</f>
        <v/>
      </c>
      <c r="U348">
        <f t="shared" ca="1" si="66"/>
        <v>1</v>
      </c>
      <c r="V348">
        <f t="shared" ca="1" si="67"/>
        <v>2</v>
      </c>
      <c r="W348">
        <f t="shared" ca="1" si="68"/>
        <v>0</v>
      </c>
      <c r="X348">
        <f t="shared" ca="1" si="69"/>
        <v>0</v>
      </c>
      <c r="Y348">
        <f t="shared" ca="1" si="70"/>
        <v>6</v>
      </c>
      <c r="Z348" t="str">
        <f t="shared" si="71"/>
        <v>Qian</v>
      </c>
      <c r="AA348">
        <f ca="1">VLOOKUP(Y348,音调排序索引表!$A$1:$B$14,2,FALSE)</f>
        <v>12</v>
      </c>
    </row>
    <row r="349" spans="1:27" ht="18.75" customHeight="1">
      <c r="A349" s="4"/>
      <c r="B349" s="4"/>
      <c r="C349" s="2"/>
      <c r="D349" s="2"/>
      <c r="E349" s="3"/>
      <c r="F349" s="2"/>
      <c r="G349" s="2"/>
      <c r="H349" s="1" t="str">
        <f>IF(LEFT(竖总表!F349,1)="`",RIGHT(竖总表!F349,LEN(竖总表!F349)-1),竖总表!F349)</f>
        <v>qing1</v>
      </c>
      <c r="I349" s="1" t="str">
        <f t="shared" si="60"/>
        <v>qing1</v>
      </c>
      <c r="J349" s="1" t="str">
        <f t="shared" si="61"/>
        <v>qing</v>
      </c>
      <c r="K349" s="1" t="str">
        <f t="shared" si="62"/>
        <v>q</v>
      </c>
      <c r="L349" s="1" t="str">
        <f t="shared" si="63"/>
        <v>ing</v>
      </c>
      <c r="M349" s="1">
        <f t="shared" si="64"/>
        <v>1</v>
      </c>
      <c r="N349" s="1">
        <f t="shared" si="65"/>
        <v>2</v>
      </c>
      <c r="O349" s="1">
        <v>1</v>
      </c>
      <c r="P349">
        <v>1</v>
      </c>
      <c r="Q349">
        <f ca="1">IFERROR(_xlfn.IFNA(MATCH($J349,INDIRECT("J"&amp;(1+P349)):$J$507,0)+P349,""),"")</f>
        <v>342</v>
      </c>
      <c r="R349">
        <f ca="1">IFERROR(_xlfn.IFNA(MATCH($J349,INDIRECT("J"&amp;(1+Q349)):$J$507,0)+Q349,""),"")</f>
        <v>349</v>
      </c>
      <c r="S349" t="str">
        <f ca="1">IFERROR(_xlfn.IFNA(MATCH($J349,INDIRECT("J"&amp;(1+R349)):$J$507,0)+R349,""),"")</f>
        <v/>
      </c>
      <c r="T349" t="str">
        <f ca="1">IFERROR(_xlfn.IFNA(MATCH($J349,INDIRECT("J"&amp;(1+S349)):$J$507,0)+S349,""),"")</f>
        <v/>
      </c>
      <c r="U349">
        <f t="shared" ca="1" si="66"/>
        <v>2</v>
      </c>
      <c r="V349">
        <f t="shared" ca="1" si="67"/>
        <v>1</v>
      </c>
      <c r="W349">
        <f t="shared" ca="1" si="68"/>
        <v>0</v>
      </c>
      <c r="X349">
        <f t="shared" ca="1" si="69"/>
        <v>0</v>
      </c>
      <c r="Y349">
        <f t="shared" ca="1" si="70"/>
        <v>6</v>
      </c>
      <c r="Z349" t="str">
        <f t="shared" si="71"/>
        <v>Qing</v>
      </c>
      <c r="AA349">
        <f ca="1">VLOOKUP(Y349,音调排序索引表!$A$1:$B$14,2,FALSE)</f>
        <v>12</v>
      </c>
    </row>
    <row r="350" spans="1:27" ht="18.75" customHeight="1">
      <c r="A350" s="4"/>
      <c r="B350" s="4"/>
      <c r="C350" s="2"/>
      <c r="D350" s="2"/>
      <c r="E350" s="3"/>
      <c r="F350" s="2"/>
      <c r="G350" s="2"/>
      <c r="H350" s="1" t="str">
        <f>IF(LEFT(竖总表!F350,1)="`",RIGHT(竖总表!F350,LEN(竖总表!F350)-1),竖总表!F350)</f>
        <v>qiang2</v>
      </c>
      <c r="I350" s="1" t="str">
        <f t="shared" si="60"/>
        <v>qiang2</v>
      </c>
      <c r="J350" s="1" t="str">
        <f t="shared" si="61"/>
        <v>qiang</v>
      </c>
      <c r="K350" s="1" t="str">
        <f t="shared" si="62"/>
        <v>q</v>
      </c>
      <c r="L350" s="1" t="str">
        <f t="shared" si="63"/>
        <v>iang</v>
      </c>
      <c r="M350" s="1">
        <f t="shared" si="64"/>
        <v>2</v>
      </c>
      <c r="N350" s="1">
        <f t="shared" si="65"/>
        <v>2</v>
      </c>
      <c r="O350" s="1">
        <v>1</v>
      </c>
      <c r="P350">
        <v>1</v>
      </c>
      <c r="Q350">
        <f ca="1">IFERROR(_xlfn.IFNA(MATCH($J350,INDIRECT("J"&amp;(1+P350)):$J$507,0)+P350,""),"")</f>
        <v>346</v>
      </c>
      <c r="R350">
        <f ca="1">IFERROR(_xlfn.IFNA(MATCH($J350,INDIRECT("J"&amp;(1+Q350)):$J$507,0)+Q350,""),"")</f>
        <v>350</v>
      </c>
      <c r="S350" t="str">
        <f ca="1">IFERROR(_xlfn.IFNA(MATCH($J350,INDIRECT("J"&amp;(1+R350)):$J$507,0)+R350,""),"")</f>
        <v/>
      </c>
      <c r="T350" t="str">
        <f ca="1">IFERROR(_xlfn.IFNA(MATCH($J350,INDIRECT("J"&amp;(1+S350)):$J$507,0)+S350,""),"")</f>
        <v/>
      </c>
      <c r="U350">
        <f t="shared" ca="1" si="66"/>
        <v>1</v>
      </c>
      <c r="V350">
        <f t="shared" ca="1" si="67"/>
        <v>2</v>
      </c>
      <c r="W350">
        <f t="shared" ca="1" si="68"/>
        <v>0</v>
      </c>
      <c r="X350">
        <f t="shared" ca="1" si="69"/>
        <v>0</v>
      </c>
      <c r="Y350">
        <f t="shared" ca="1" si="70"/>
        <v>6</v>
      </c>
      <c r="Z350" t="str">
        <f t="shared" si="71"/>
        <v>Qiang</v>
      </c>
      <c r="AA350">
        <f ca="1">VLOOKUP(Y350,音调排序索引表!$A$1:$B$14,2,FALSE)</f>
        <v>12</v>
      </c>
    </row>
    <row r="351" spans="1:27" ht="18.75" customHeight="1">
      <c r="A351" s="4"/>
      <c r="B351" s="4"/>
      <c r="C351" s="2"/>
      <c r="D351" s="2"/>
      <c r="E351" s="3"/>
      <c r="F351" s="2"/>
      <c r="G351" s="2"/>
      <c r="H351" s="1" t="str">
        <f>IF(LEFT(竖总表!F351,1)="`",RIGHT(竖总表!F351,LEN(竖总表!F351)-1),竖总表!F351)</f>
        <v>qiu2</v>
      </c>
      <c r="I351" s="1" t="str">
        <f t="shared" si="60"/>
        <v>qiu2</v>
      </c>
      <c r="J351" s="1" t="str">
        <f t="shared" si="61"/>
        <v>qiu</v>
      </c>
      <c r="K351" s="1" t="str">
        <f t="shared" si="62"/>
        <v>q</v>
      </c>
      <c r="L351" s="1" t="str">
        <f t="shared" si="63"/>
        <v>iu</v>
      </c>
      <c r="M351" s="1">
        <f t="shared" si="64"/>
        <v>2</v>
      </c>
      <c r="N351" s="1">
        <f t="shared" si="65"/>
        <v>2</v>
      </c>
      <c r="O351" s="1">
        <v>1</v>
      </c>
      <c r="P351">
        <v>1</v>
      </c>
      <c r="Q351">
        <f ca="1">IFERROR(_xlfn.IFNA(MATCH($J351,INDIRECT("J"&amp;(1+P351)):$J$507,0)+P351,""),"")</f>
        <v>351</v>
      </c>
      <c r="R351">
        <f ca="1">IFERROR(_xlfn.IFNA(MATCH($J351,INDIRECT("J"&amp;(1+Q351)):$J$507,0)+Q351,""),"")</f>
        <v>352</v>
      </c>
      <c r="S351" t="str">
        <f ca="1">IFERROR(_xlfn.IFNA(MATCH($J351,INDIRECT("J"&amp;(1+R351)):$J$507,0)+R351,""),"")</f>
        <v/>
      </c>
      <c r="T351" t="str">
        <f ca="1">IFERROR(_xlfn.IFNA(MATCH($J351,INDIRECT("J"&amp;(1+S351)):$J$507,0)+S351,""),"")</f>
        <v/>
      </c>
      <c r="U351">
        <f t="shared" ca="1" si="66"/>
        <v>2</v>
      </c>
      <c r="V351">
        <f t="shared" ca="1" si="67"/>
        <v>1</v>
      </c>
      <c r="W351">
        <f t="shared" ca="1" si="68"/>
        <v>0</v>
      </c>
      <c r="X351">
        <f t="shared" ca="1" si="69"/>
        <v>0</v>
      </c>
      <c r="Y351">
        <f t="shared" ca="1" si="70"/>
        <v>6</v>
      </c>
      <c r="Z351" t="str">
        <f t="shared" si="71"/>
        <v>Qiu</v>
      </c>
      <c r="AA351">
        <f ca="1">VLOOKUP(Y351,音调排序索引表!$A$1:$B$14,2,FALSE)</f>
        <v>12</v>
      </c>
    </row>
    <row r="352" spans="1:27" ht="18.75" customHeight="1">
      <c r="A352" s="4"/>
      <c r="B352" s="4"/>
      <c r="C352" s="2"/>
      <c r="D352" s="2"/>
      <c r="E352" s="3"/>
      <c r="F352" s="2"/>
      <c r="G352" s="2"/>
      <c r="H352" s="1" t="str">
        <f>IF(LEFT(竖总表!F352,1)="`",RIGHT(竖总表!F352,LEN(竖总表!F352)-1),竖总表!F352)</f>
        <v>qiu1</v>
      </c>
      <c r="I352" s="1" t="str">
        <f t="shared" si="60"/>
        <v>qiu1</v>
      </c>
      <c r="J352" s="1" t="str">
        <f t="shared" si="61"/>
        <v>qiu</v>
      </c>
      <c r="K352" s="1" t="str">
        <f t="shared" si="62"/>
        <v>q</v>
      </c>
      <c r="L352" s="1" t="str">
        <f t="shared" si="63"/>
        <v>iu</v>
      </c>
      <c r="M352" s="1">
        <f t="shared" si="64"/>
        <v>1</v>
      </c>
      <c r="N352" s="1">
        <f t="shared" si="65"/>
        <v>2</v>
      </c>
      <c r="O352" s="1">
        <v>1</v>
      </c>
      <c r="P352">
        <v>1</v>
      </c>
      <c r="Q352">
        <f ca="1">IFERROR(_xlfn.IFNA(MATCH($J352,INDIRECT("J"&amp;(1+P352)):$J$507,0)+P352,""),"")</f>
        <v>351</v>
      </c>
      <c r="R352">
        <f ca="1">IFERROR(_xlfn.IFNA(MATCH($J352,INDIRECT("J"&amp;(1+Q352)):$J$507,0)+Q352,""),"")</f>
        <v>352</v>
      </c>
      <c r="S352" t="str">
        <f ca="1">IFERROR(_xlfn.IFNA(MATCH($J352,INDIRECT("J"&amp;(1+R352)):$J$507,0)+R352,""),"")</f>
        <v/>
      </c>
      <c r="T352" t="str">
        <f ca="1">IFERROR(_xlfn.IFNA(MATCH($J352,INDIRECT("J"&amp;(1+S352)):$J$507,0)+S352,""),"")</f>
        <v/>
      </c>
      <c r="U352">
        <f t="shared" ca="1" si="66"/>
        <v>2</v>
      </c>
      <c r="V352">
        <f t="shared" ca="1" si="67"/>
        <v>1</v>
      </c>
      <c r="W352">
        <f t="shared" ca="1" si="68"/>
        <v>0</v>
      </c>
      <c r="X352">
        <f t="shared" ca="1" si="69"/>
        <v>0</v>
      </c>
      <c r="Y352">
        <f t="shared" ca="1" si="70"/>
        <v>6</v>
      </c>
      <c r="Z352" t="str">
        <f t="shared" si="71"/>
        <v>Qiu</v>
      </c>
      <c r="AA352">
        <f ca="1">VLOOKUP(Y352,音调排序索引表!$A$1:$B$14,2,FALSE)</f>
        <v>12</v>
      </c>
    </row>
    <row r="353" spans="1:27" ht="18.75" customHeight="1">
      <c r="A353" s="4"/>
      <c r="B353" s="4"/>
      <c r="C353" s="2"/>
      <c r="D353" s="2"/>
      <c r="E353" s="3"/>
      <c r="F353" s="2"/>
      <c r="G353" s="2"/>
      <c r="H353" s="1" t="str">
        <f>IF(LEFT(竖总表!F353,1)="`",RIGHT(竖总表!F353,LEN(竖总表!F353)-1),竖总表!F353)</f>
        <v>qun2</v>
      </c>
      <c r="I353" s="1" t="str">
        <f t="shared" si="60"/>
        <v>qun2</v>
      </c>
      <c r="J353" s="1" t="str">
        <f t="shared" si="61"/>
        <v>qun</v>
      </c>
      <c r="K353" s="1" t="str">
        <f t="shared" si="62"/>
        <v>q</v>
      </c>
      <c r="L353" s="1" t="str">
        <f t="shared" si="63"/>
        <v>un</v>
      </c>
      <c r="M353" s="1">
        <f t="shared" si="64"/>
        <v>2</v>
      </c>
      <c r="N353" s="1">
        <f t="shared" si="65"/>
        <v>1</v>
      </c>
      <c r="O353" s="1">
        <v>1</v>
      </c>
      <c r="P353">
        <v>1</v>
      </c>
      <c r="Q353">
        <f ca="1">IFERROR(_xlfn.IFNA(MATCH($J353,INDIRECT("J"&amp;(1+P353)):$J$507,0)+P353,""),"")</f>
        <v>353</v>
      </c>
      <c r="R353" t="str">
        <f ca="1">IFERROR(_xlfn.IFNA(MATCH($J353,INDIRECT("J"&amp;(1+Q353)):$J$507,0)+Q353,""),"")</f>
        <v/>
      </c>
      <c r="S353" t="str">
        <f ca="1">IFERROR(_xlfn.IFNA(MATCH($J353,INDIRECT("J"&amp;(1+R353)):$J$507,0)+R353,""),"")</f>
        <v/>
      </c>
      <c r="T353" t="str">
        <f ca="1">IFERROR(_xlfn.IFNA(MATCH($J353,INDIRECT("J"&amp;(1+S353)):$J$507,0)+S353,""),"")</f>
        <v/>
      </c>
      <c r="U353">
        <f t="shared" ca="1" si="66"/>
        <v>2</v>
      </c>
      <c r="V353">
        <f t="shared" ca="1" si="67"/>
        <v>0</v>
      </c>
      <c r="W353">
        <f t="shared" ca="1" si="68"/>
        <v>0</v>
      </c>
      <c r="X353">
        <f t="shared" ca="1" si="69"/>
        <v>0</v>
      </c>
      <c r="Y353">
        <f t="shared" ca="1" si="70"/>
        <v>3</v>
      </c>
      <c r="Z353" t="str">
        <f t="shared" si="71"/>
        <v>Qun</v>
      </c>
      <c r="AA353">
        <f ca="1">VLOOKUP(Y353,音调排序索引表!$A$1:$B$14,2,FALSE)</f>
        <v>2</v>
      </c>
    </row>
    <row r="354" spans="1:27" ht="18.75" customHeight="1">
      <c r="A354" s="4"/>
      <c r="B354" s="4"/>
      <c r="C354" s="2"/>
      <c r="D354" s="2"/>
      <c r="E354" s="3"/>
      <c r="F354" s="2"/>
      <c r="G354" s="2"/>
      <c r="H354" s="1" t="str">
        <f>IF(LEFT(竖总表!F354,1)="`",RIGHT(竖总表!F354,LEN(竖总表!F354)-1),竖总表!F354)</f>
        <v>rang2</v>
      </c>
      <c r="I354" s="1" t="str">
        <f t="shared" si="60"/>
        <v>rang2</v>
      </c>
      <c r="J354" s="1" t="str">
        <f t="shared" si="61"/>
        <v>rang</v>
      </c>
      <c r="K354" s="1" t="str">
        <f t="shared" si="62"/>
        <v>r</v>
      </c>
      <c r="L354" s="1" t="str">
        <f t="shared" si="63"/>
        <v>ang</v>
      </c>
      <c r="M354" s="1">
        <f t="shared" si="64"/>
        <v>2</v>
      </c>
      <c r="N354" s="1">
        <f t="shared" si="65"/>
        <v>1</v>
      </c>
      <c r="O354" s="1">
        <v>1</v>
      </c>
      <c r="P354">
        <v>1</v>
      </c>
      <c r="Q354">
        <f ca="1">IFERROR(_xlfn.IFNA(MATCH($J354,INDIRECT("J"&amp;(1+P354)):$J$507,0)+P354,""),"")</f>
        <v>354</v>
      </c>
      <c r="R354" t="str">
        <f ca="1">IFERROR(_xlfn.IFNA(MATCH($J354,INDIRECT("J"&amp;(1+Q354)):$J$507,0)+Q354,""),"")</f>
        <v/>
      </c>
      <c r="S354" t="str">
        <f ca="1">IFERROR(_xlfn.IFNA(MATCH($J354,INDIRECT("J"&amp;(1+R354)):$J$507,0)+R354,""),"")</f>
        <v/>
      </c>
      <c r="T354" t="str">
        <f ca="1">IFERROR(_xlfn.IFNA(MATCH($J354,INDIRECT("J"&amp;(1+S354)):$J$507,0)+S354,""),"")</f>
        <v/>
      </c>
      <c r="U354">
        <f t="shared" ca="1" si="66"/>
        <v>2</v>
      </c>
      <c r="V354">
        <f t="shared" ca="1" si="67"/>
        <v>0</v>
      </c>
      <c r="W354">
        <f t="shared" ca="1" si="68"/>
        <v>0</v>
      </c>
      <c r="X354">
        <f t="shared" ca="1" si="69"/>
        <v>0</v>
      </c>
      <c r="Y354">
        <f t="shared" ca="1" si="70"/>
        <v>3</v>
      </c>
      <c r="Z354" t="str">
        <f t="shared" si="71"/>
        <v>Rang</v>
      </c>
      <c r="AA354">
        <f ca="1">VLOOKUP(Y354,音调排序索引表!$A$1:$B$14,2,FALSE)</f>
        <v>2</v>
      </c>
    </row>
    <row r="355" spans="1:27" ht="18.75" customHeight="1">
      <c r="A355" s="4"/>
      <c r="B355" s="4"/>
      <c r="C355" s="2"/>
      <c r="D355" s="2"/>
      <c r="E355" s="3"/>
      <c r="F355" s="2"/>
      <c r="G355" s="2"/>
      <c r="H355" s="1" t="str">
        <f>IF(LEFT(竖总表!F355,1)="`",RIGHT(竖总表!F355,LEN(竖总表!F355)-1),竖总表!F355)</f>
        <v>rong2</v>
      </c>
      <c r="I355" s="1" t="str">
        <f t="shared" si="60"/>
        <v>rong2</v>
      </c>
      <c r="J355" s="1" t="str">
        <f t="shared" si="61"/>
        <v>rong</v>
      </c>
      <c r="K355" s="1" t="str">
        <f t="shared" si="62"/>
        <v>r</v>
      </c>
      <c r="L355" s="1" t="str">
        <f t="shared" si="63"/>
        <v>ong</v>
      </c>
      <c r="M355" s="1">
        <f t="shared" si="64"/>
        <v>2</v>
      </c>
      <c r="N355" s="1">
        <f t="shared" si="65"/>
        <v>1</v>
      </c>
      <c r="O355" s="1">
        <v>1</v>
      </c>
      <c r="P355">
        <v>1</v>
      </c>
      <c r="Q355">
        <f ca="1">IFERROR(_xlfn.IFNA(MATCH($J355,INDIRECT("J"&amp;(1+P355)):$J$507,0)+P355,""),"")</f>
        <v>355</v>
      </c>
      <c r="R355" t="str">
        <f ca="1">IFERROR(_xlfn.IFNA(MATCH($J355,INDIRECT("J"&amp;(1+Q355)):$J$507,0)+Q355,""),"")</f>
        <v/>
      </c>
      <c r="S355" t="str">
        <f ca="1">IFERROR(_xlfn.IFNA(MATCH($J355,INDIRECT("J"&amp;(1+R355)):$J$507,0)+R355,""),"")</f>
        <v/>
      </c>
      <c r="T355" t="str">
        <f ca="1">IFERROR(_xlfn.IFNA(MATCH($J355,INDIRECT("J"&amp;(1+S355)):$J$507,0)+S355,""),"")</f>
        <v/>
      </c>
      <c r="U355">
        <f t="shared" ca="1" si="66"/>
        <v>2</v>
      </c>
      <c r="V355">
        <f t="shared" ca="1" si="67"/>
        <v>0</v>
      </c>
      <c r="W355">
        <f t="shared" ca="1" si="68"/>
        <v>0</v>
      </c>
      <c r="X355">
        <f t="shared" ca="1" si="69"/>
        <v>0</v>
      </c>
      <c r="Y355">
        <f t="shared" ca="1" si="70"/>
        <v>3</v>
      </c>
      <c r="Z355" t="str">
        <f t="shared" si="71"/>
        <v>Rong</v>
      </c>
      <c r="AA355">
        <f ca="1">VLOOKUP(Y355,音调排序索引表!$A$1:$B$14,2,FALSE)</f>
        <v>2</v>
      </c>
    </row>
    <row r="356" spans="1:27" ht="18.75" customHeight="1">
      <c r="A356" s="4"/>
      <c r="B356" s="4"/>
      <c r="C356" s="2"/>
      <c r="D356" s="2"/>
      <c r="E356" s="3"/>
      <c r="F356" s="2"/>
      <c r="G356" s="2"/>
      <c r="H356" s="1" t="str">
        <f>IF(LEFT(竖总表!F356,1)="`",RIGHT(竖总表!F356,LEN(竖总表!F356)-1),竖总表!F356)</f>
        <v>ruo4</v>
      </c>
      <c r="I356" s="1" t="str">
        <f t="shared" si="60"/>
        <v>ruo4</v>
      </c>
      <c r="J356" s="1" t="str">
        <f t="shared" si="61"/>
        <v>ruo</v>
      </c>
      <c r="K356" s="1" t="str">
        <f t="shared" si="62"/>
        <v>r</v>
      </c>
      <c r="L356" s="1" t="str">
        <f t="shared" si="63"/>
        <v>uo</v>
      </c>
      <c r="M356" s="1">
        <f t="shared" si="64"/>
        <v>4</v>
      </c>
      <c r="N356" s="1">
        <f t="shared" si="65"/>
        <v>1</v>
      </c>
      <c r="O356" s="1">
        <v>1</v>
      </c>
      <c r="P356">
        <v>1</v>
      </c>
      <c r="Q356">
        <f ca="1">IFERROR(_xlfn.IFNA(MATCH($J356,INDIRECT("J"&amp;(1+P356)):$J$507,0)+P356,""),"")</f>
        <v>356</v>
      </c>
      <c r="R356" t="str">
        <f ca="1">IFERROR(_xlfn.IFNA(MATCH($J356,INDIRECT("J"&amp;(1+Q356)):$J$507,0)+Q356,""),"")</f>
        <v/>
      </c>
      <c r="S356" t="str">
        <f ca="1">IFERROR(_xlfn.IFNA(MATCH($J356,INDIRECT("J"&amp;(1+R356)):$J$507,0)+R356,""),"")</f>
        <v/>
      </c>
      <c r="T356" t="str">
        <f ca="1">IFERROR(_xlfn.IFNA(MATCH($J356,INDIRECT("J"&amp;(1+S356)):$J$507,0)+S356,""),"")</f>
        <v/>
      </c>
      <c r="U356">
        <f t="shared" ca="1" si="66"/>
        <v>4</v>
      </c>
      <c r="V356">
        <f t="shared" ca="1" si="67"/>
        <v>0</v>
      </c>
      <c r="W356">
        <f t="shared" ca="1" si="68"/>
        <v>0</v>
      </c>
      <c r="X356">
        <f t="shared" ca="1" si="69"/>
        <v>0</v>
      </c>
      <c r="Y356">
        <f t="shared" ca="1" si="70"/>
        <v>5</v>
      </c>
      <c r="Z356" t="str">
        <f t="shared" si="71"/>
        <v>Ruo</v>
      </c>
      <c r="AA356">
        <f ca="1">VLOOKUP(Y356,音调排序索引表!$A$1:$B$14,2,FALSE)</f>
        <v>4</v>
      </c>
    </row>
    <row r="357" spans="1:27" ht="18.75" customHeight="1">
      <c r="A357" s="4"/>
      <c r="B357" s="4"/>
      <c r="C357" s="2"/>
      <c r="D357" s="2"/>
      <c r="E357" s="3"/>
      <c r="F357" s="2"/>
      <c r="G357" s="2"/>
      <c r="H357" s="1" t="str">
        <f>IF(LEFT(竖总表!F357,1)="`",RIGHT(竖总表!F357,LEN(竖总表!F357)-1),竖总表!F357)</f>
        <v>re1</v>
      </c>
      <c r="I357" s="1" t="str">
        <f t="shared" si="60"/>
        <v>re1</v>
      </c>
      <c r="J357" s="1" t="str">
        <f t="shared" si="61"/>
        <v>re</v>
      </c>
      <c r="K357" s="1" t="str">
        <f t="shared" si="62"/>
        <v>r</v>
      </c>
      <c r="L357" s="1" t="str">
        <f t="shared" si="63"/>
        <v>e</v>
      </c>
      <c r="M357" s="1">
        <f t="shared" si="64"/>
        <v>1</v>
      </c>
      <c r="N357" s="1">
        <f t="shared" si="65"/>
        <v>2</v>
      </c>
      <c r="O357" s="1">
        <v>1</v>
      </c>
      <c r="P357">
        <v>1</v>
      </c>
      <c r="Q357">
        <f ca="1">IFERROR(_xlfn.IFNA(MATCH($J357,INDIRECT("J"&amp;(1+P357)):$J$507,0)+P357,""),"")</f>
        <v>357</v>
      </c>
      <c r="R357">
        <f ca="1">IFERROR(_xlfn.IFNA(MATCH($J357,INDIRECT("J"&amp;(1+Q357)):$J$507,0)+Q357,""),"")</f>
        <v>369</v>
      </c>
      <c r="S357" t="str">
        <f ca="1">IFERROR(_xlfn.IFNA(MATCH($J357,INDIRECT("J"&amp;(1+R357)):$J$507,0)+R357,""),"")</f>
        <v/>
      </c>
      <c r="T357" t="str">
        <f ca="1">IFERROR(_xlfn.IFNA(MATCH($J357,INDIRECT("J"&amp;(1+S357)):$J$507,0)+S357,""),"")</f>
        <v/>
      </c>
      <c r="U357">
        <f t="shared" ca="1" si="66"/>
        <v>1</v>
      </c>
      <c r="V357">
        <f t="shared" ca="1" si="67"/>
        <v>4</v>
      </c>
      <c r="W357">
        <f t="shared" ca="1" si="68"/>
        <v>0</v>
      </c>
      <c r="X357">
        <f t="shared" ca="1" si="69"/>
        <v>0</v>
      </c>
      <c r="Y357">
        <f t="shared" ca="1" si="70"/>
        <v>10</v>
      </c>
      <c r="Z357" t="str">
        <f t="shared" si="71"/>
        <v>Re</v>
      </c>
      <c r="AA357">
        <f ca="1">VLOOKUP(Y357,音调排序索引表!$A$1:$B$14,2,FALSE)</f>
        <v>14</v>
      </c>
    </row>
    <row r="358" spans="1:27" ht="18.75" customHeight="1">
      <c r="A358" s="4"/>
      <c r="B358" s="4"/>
      <c r="C358" s="2"/>
      <c r="D358" s="2"/>
      <c r="E358" s="3"/>
      <c r="F358" s="2"/>
      <c r="G358" s="2"/>
      <c r="H358" s="1" t="str">
        <f>IF(LEFT(竖总表!F358,1)="`",RIGHT(竖总表!F358,LEN(竖总表!F358)-1),竖总表!F358)</f>
        <v>rui1</v>
      </c>
      <c r="I358" s="1" t="str">
        <f t="shared" si="60"/>
        <v>rui1</v>
      </c>
      <c r="J358" s="1" t="str">
        <f t="shared" si="61"/>
        <v>rui</v>
      </c>
      <c r="K358" s="1" t="str">
        <f t="shared" si="62"/>
        <v>r</v>
      </c>
      <c r="L358" s="1" t="str">
        <f t="shared" si="63"/>
        <v>ui</v>
      </c>
      <c r="M358" s="1">
        <f t="shared" si="64"/>
        <v>1</v>
      </c>
      <c r="N358" s="1">
        <f t="shared" si="65"/>
        <v>2</v>
      </c>
      <c r="O358" s="1">
        <v>1</v>
      </c>
      <c r="P358">
        <v>1</v>
      </c>
      <c r="Q358">
        <f ca="1">IFERROR(_xlfn.IFNA(MATCH($J358,INDIRECT("J"&amp;(1+P358)):$J$507,0)+P358,""),"")</f>
        <v>358</v>
      </c>
      <c r="R358">
        <f ca="1">IFERROR(_xlfn.IFNA(MATCH($J358,INDIRECT("J"&amp;(1+Q358)):$J$507,0)+Q358,""),"")</f>
        <v>363</v>
      </c>
      <c r="S358" t="str">
        <f ca="1">IFERROR(_xlfn.IFNA(MATCH($J358,INDIRECT("J"&amp;(1+R358)):$J$507,0)+R358,""),"")</f>
        <v/>
      </c>
      <c r="T358" t="str">
        <f ca="1">IFERROR(_xlfn.IFNA(MATCH($J358,INDIRECT("J"&amp;(1+S358)):$J$507,0)+S358,""),"")</f>
        <v/>
      </c>
      <c r="U358">
        <f t="shared" ca="1" si="66"/>
        <v>1</v>
      </c>
      <c r="V358">
        <f t="shared" ca="1" si="67"/>
        <v>4</v>
      </c>
      <c r="W358">
        <f t="shared" ca="1" si="68"/>
        <v>0</v>
      </c>
      <c r="X358">
        <f t="shared" ca="1" si="69"/>
        <v>0</v>
      </c>
      <c r="Y358">
        <f t="shared" ca="1" si="70"/>
        <v>10</v>
      </c>
      <c r="Z358" t="str">
        <f t="shared" si="71"/>
        <v>Rui</v>
      </c>
      <c r="AA358">
        <f ca="1">VLOOKUP(Y358,音调排序索引表!$A$1:$B$14,2,FALSE)</f>
        <v>14</v>
      </c>
    </row>
    <row r="359" spans="1:27" ht="18.75" customHeight="1">
      <c r="A359" s="4"/>
      <c r="B359" s="4"/>
      <c r="C359" s="2"/>
      <c r="D359" s="2"/>
      <c r="E359" s="3"/>
      <c r="F359" s="2"/>
      <c r="G359" s="2"/>
      <c r="H359" s="1" t="str">
        <f>IF(LEFT(竖总表!F359,1)="`",RIGHT(竖总表!F359,LEN(竖总表!F359)-1),竖总表!F359)</f>
        <v>run4</v>
      </c>
      <c r="I359" s="1" t="str">
        <f t="shared" si="60"/>
        <v>run4</v>
      </c>
      <c r="J359" s="1" t="str">
        <f t="shared" si="61"/>
        <v>run</v>
      </c>
      <c r="K359" s="1" t="str">
        <f t="shared" si="62"/>
        <v>r</v>
      </c>
      <c r="L359" s="1" t="str">
        <f t="shared" si="63"/>
        <v>un</v>
      </c>
      <c r="M359" s="1">
        <f t="shared" si="64"/>
        <v>4</v>
      </c>
      <c r="N359" s="1">
        <f t="shared" si="65"/>
        <v>1</v>
      </c>
      <c r="O359" s="1">
        <v>1</v>
      </c>
      <c r="P359">
        <v>1</v>
      </c>
      <c r="Q359">
        <f ca="1">IFERROR(_xlfn.IFNA(MATCH($J359,INDIRECT("J"&amp;(1+P359)):$J$507,0)+P359,""),"")</f>
        <v>359</v>
      </c>
      <c r="R359" t="str">
        <f ca="1">IFERROR(_xlfn.IFNA(MATCH($J359,INDIRECT("J"&amp;(1+Q359)):$J$507,0)+Q359,""),"")</f>
        <v/>
      </c>
      <c r="S359" t="str">
        <f ca="1">IFERROR(_xlfn.IFNA(MATCH($J359,INDIRECT("J"&amp;(1+R359)):$J$507,0)+R359,""),"")</f>
        <v/>
      </c>
      <c r="T359" t="str">
        <f ca="1">IFERROR(_xlfn.IFNA(MATCH($J359,INDIRECT("J"&amp;(1+S359)):$J$507,0)+S359,""),"")</f>
        <v/>
      </c>
      <c r="U359">
        <f t="shared" ca="1" si="66"/>
        <v>4</v>
      </c>
      <c r="V359">
        <f t="shared" ca="1" si="67"/>
        <v>0</v>
      </c>
      <c r="W359">
        <f t="shared" ca="1" si="68"/>
        <v>0</v>
      </c>
      <c r="X359">
        <f t="shared" ca="1" si="69"/>
        <v>0</v>
      </c>
      <c r="Y359">
        <f t="shared" ca="1" si="70"/>
        <v>5</v>
      </c>
      <c r="Z359" t="str">
        <f t="shared" si="71"/>
        <v>Run</v>
      </c>
      <c r="AA359">
        <f ca="1">VLOOKUP(Y359,音调排序索引表!$A$1:$B$14,2,FALSE)</f>
        <v>4</v>
      </c>
    </row>
    <row r="360" spans="1:27" ht="18.75" customHeight="1">
      <c r="A360" s="4"/>
      <c r="B360" s="4"/>
      <c r="C360" s="2"/>
      <c r="D360" s="2"/>
      <c r="E360" s="3"/>
      <c r="F360" s="2"/>
      <c r="G360" s="2"/>
      <c r="H360" s="1" t="str">
        <f>IF(LEFT(竖总表!F360,1)="`",RIGHT(竖总表!F360,LEN(竖总表!F360)-1),竖总表!F360)</f>
        <v>ran3</v>
      </c>
      <c r="I360" s="1" t="str">
        <f t="shared" si="60"/>
        <v>ran3</v>
      </c>
      <c r="J360" s="1" t="str">
        <f t="shared" si="61"/>
        <v>ran</v>
      </c>
      <c r="K360" s="1" t="str">
        <f t="shared" si="62"/>
        <v>r</v>
      </c>
      <c r="L360" s="1" t="str">
        <f t="shared" si="63"/>
        <v>an</v>
      </c>
      <c r="M360" s="1">
        <f t="shared" si="64"/>
        <v>3</v>
      </c>
      <c r="N360" s="1">
        <f t="shared" si="65"/>
        <v>2</v>
      </c>
      <c r="O360" s="1">
        <v>1</v>
      </c>
      <c r="P360">
        <v>1</v>
      </c>
      <c r="Q360">
        <f ca="1">IFERROR(_xlfn.IFNA(MATCH($J360,INDIRECT("J"&amp;(1+P360)):$J$507,0)+P360,""),"")</f>
        <v>360</v>
      </c>
      <c r="R360">
        <f ca="1">IFERROR(_xlfn.IFNA(MATCH($J360,INDIRECT("J"&amp;(1+Q360)):$J$507,0)+Q360,""),"")</f>
        <v>370</v>
      </c>
      <c r="S360" t="str">
        <f ca="1">IFERROR(_xlfn.IFNA(MATCH($J360,INDIRECT("J"&amp;(1+R360)):$J$507,0)+R360,""),"")</f>
        <v/>
      </c>
      <c r="T360" t="str">
        <f ca="1">IFERROR(_xlfn.IFNA(MATCH($J360,INDIRECT("J"&amp;(1+S360)):$J$507,0)+S360,""),"")</f>
        <v/>
      </c>
      <c r="U360">
        <f t="shared" ca="1" si="66"/>
        <v>3</v>
      </c>
      <c r="V360">
        <f t="shared" ca="1" si="67"/>
        <v>2</v>
      </c>
      <c r="W360">
        <f t="shared" ca="1" si="68"/>
        <v>0</v>
      </c>
      <c r="X360">
        <f t="shared" ca="1" si="69"/>
        <v>0</v>
      </c>
      <c r="Y360">
        <f t="shared" ca="1" si="70"/>
        <v>12</v>
      </c>
      <c r="Z360" t="str">
        <f t="shared" si="71"/>
        <v>Ran</v>
      </c>
      <c r="AA360">
        <f ca="1">VLOOKUP(Y360,音调排序索引表!$A$1:$B$14,2,FALSE)</f>
        <v>23</v>
      </c>
    </row>
    <row r="361" spans="1:27" ht="18.75" customHeight="1">
      <c r="A361" s="4"/>
      <c r="B361" s="4"/>
      <c r="C361" s="2"/>
      <c r="D361" s="2"/>
      <c r="E361" s="3"/>
      <c r="F361" s="2"/>
      <c r="G361" s="2"/>
      <c r="H361" s="1" t="str">
        <f>IF(LEFT(竖总表!F361,1)="`",RIGHT(竖总表!F361,LEN(竖总表!F361)-1),竖总表!F361)</f>
        <v>ruan1</v>
      </c>
      <c r="I361" s="1" t="str">
        <f t="shared" si="60"/>
        <v>ruan1</v>
      </c>
      <c r="J361" s="1" t="str">
        <f t="shared" si="61"/>
        <v>ruan</v>
      </c>
      <c r="K361" s="1" t="str">
        <f t="shared" si="62"/>
        <v>r</v>
      </c>
      <c r="L361" s="1" t="str">
        <f t="shared" si="63"/>
        <v>uan</v>
      </c>
      <c r="M361" s="1">
        <f t="shared" si="64"/>
        <v>1</v>
      </c>
      <c r="N361" s="1">
        <f t="shared" si="65"/>
        <v>2</v>
      </c>
      <c r="O361" s="1">
        <v>1</v>
      </c>
      <c r="P361">
        <v>1</v>
      </c>
      <c r="Q361">
        <f ca="1">IFERROR(_xlfn.IFNA(MATCH($J361,INDIRECT("J"&amp;(1+P361)):$J$507,0)+P361,""),"")</f>
        <v>361</v>
      </c>
      <c r="R361">
        <f ca="1">IFERROR(_xlfn.IFNA(MATCH($J361,INDIRECT("J"&amp;(1+Q361)):$J$507,0)+Q361,""),"")</f>
        <v>368</v>
      </c>
      <c r="S361" t="str">
        <f ca="1">IFERROR(_xlfn.IFNA(MATCH($J361,INDIRECT("J"&amp;(1+R361)):$J$507,0)+R361,""),"")</f>
        <v/>
      </c>
      <c r="T361" t="str">
        <f ca="1">IFERROR(_xlfn.IFNA(MATCH($J361,INDIRECT("J"&amp;(1+S361)):$J$507,0)+S361,""),"")</f>
        <v/>
      </c>
      <c r="U361">
        <f t="shared" ca="1" si="66"/>
        <v>1</v>
      </c>
      <c r="V361">
        <f t="shared" ca="1" si="67"/>
        <v>3</v>
      </c>
      <c r="W361">
        <f t="shared" ca="1" si="68"/>
        <v>0</v>
      </c>
      <c r="X361">
        <f t="shared" ca="1" si="69"/>
        <v>0</v>
      </c>
      <c r="Y361">
        <f t="shared" ca="1" si="70"/>
        <v>8</v>
      </c>
      <c r="Z361" t="str">
        <f t="shared" si="71"/>
        <v>Ruan</v>
      </c>
      <c r="AA361">
        <f ca="1">VLOOKUP(Y361,音调排序索引表!$A$1:$B$14,2,FALSE)</f>
        <v>13</v>
      </c>
    </row>
    <row r="362" spans="1:27" ht="18.75" customHeight="1">
      <c r="A362" s="4"/>
      <c r="B362" s="4"/>
      <c r="C362" s="2"/>
      <c r="D362" s="2"/>
      <c r="E362" s="3"/>
      <c r="F362" s="2"/>
      <c r="G362" s="2"/>
      <c r="H362" s="1" t="str">
        <f>IF(LEFT(竖总表!F362,1)="`",RIGHT(竖总表!F362,LEN(竖总表!F362)-1),竖总表!F362)</f>
        <v>rou1</v>
      </c>
      <c r="I362" s="1" t="str">
        <f t="shared" si="60"/>
        <v>rou1</v>
      </c>
      <c r="J362" s="1" t="str">
        <f t="shared" si="61"/>
        <v>rou</v>
      </c>
      <c r="K362" s="1" t="str">
        <f t="shared" si="62"/>
        <v>r</v>
      </c>
      <c r="L362" s="1" t="str">
        <f t="shared" si="63"/>
        <v>ou</v>
      </c>
      <c r="M362" s="1">
        <f t="shared" si="64"/>
        <v>1</v>
      </c>
      <c r="N362" s="1">
        <f t="shared" si="65"/>
        <v>2</v>
      </c>
      <c r="O362" s="1">
        <v>1</v>
      </c>
      <c r="P362">
        <v>1</v>
      </c>
      <c r="Q362">
        <f ca="1">IFERROR(_xlfn.IFNA(MATCH($J362,INDIRECT("J"&amp;(1+P362)):$J$507,0)+P362,""),"")</f>
        <v>362</v>
      </c>
      <c r="R362">
        <f ca="1">IFERROR(_xlfn.IFNA(MATCH($J362,INDIRECT("J"&amp;(1+Q362)):$J$507,0)+Q362,""),"")</f>
        <v>372</v>
      </c>
      <c r="S362" t="str">
        <f ca="1">IFERROR(_xlfn.IFNA(MATCH($J362,INDIRECT("J"&amp;(1+R362)):$J$507,0)+R362,""),"")</f>
        <v/>
      </c>
      <c r="T362" t="str">
        <f ca="1">IFERROR(_xlfn.IFNA(MATCH($J362,INDIRECT("J"&amp;(1+S362)):$J$507,0)+S362,""),"")</f>
        <v/>
      </c>
      <c r="U362">
        <f t="shared" ca="1" si="66"/>
        <v>1</v>
      </c>
      <c r="V362">
        <f t="shared" ca="1" si="67"/>
        <v>4</v>
      </c>
      <c r="W362">
        <f t="shared" ca="1" si="68"/>
        <v>0</v>
      </c>
      <c r="X362">
        <f t="shared" ca="1" si="69"/>
        <v>0</v>
      </c>
      <c r="Y362">
        <f t="shared" ca="1" si="70"/>
        <v>10</v>
      </c>
      <c r="Z362" t="str">
        <f t="shared" si="71"/>
        <v>Rou</v>
      </c>
      <c r="AA362">
        <f ca="1">VLOOKUP(Y362,音调排序索引表!$A$1:$B$14,2,FALSE)</f>
        <v>14</v>
      </c>
    </row>
    <row r="363" spans="1:27" ht="18.75" customHeight="1">
      <c r="A363" s="4"/>
      <c r="B363" s="4"/>
      <c r="C363" s="2"/>
      <c r="D363" s="2"/>
      <c r="E363" s="3"/>
      <c r="F363" s="2"/>
      <c r="G363" s="2"/>
      <c r="H363" s="1" t="str">
        <f>IF(LEFT(竖总表!F363,1)="`",RIGHT(竖总表!F363,LEN(竖总表!F363)-1),竖总表!F363)</f>
        <v>rui4</v>
      </c>
      <c r="I363" s="1" t="str">
        <f t="shared" si="60"/>
        <v>rui4</v>
      </c>
      <c r="J363" s="1" t="str">
        <f t="shared" si="61"/>
        <v>rui</v>
      </c>
      <c r="K363" s="1" t="str">
        <f t="shared" si="62"/>
        <v>r</v>
      </c>
      <c r="L363" s="1" t="str">
        <f t="shared" si="63"/>
        <v>ui</v>
      </c>
      <c r="M363" s="1">
        <f t="shared" si="64"/>
        <v>4</v>
      </c>
      <c r="N363" s="1">
        <f t="shared" si="65"/>
        <v>2</v>
      </c>
      <c r="O363" s="1">
        <v>1</v>
      </c>
      <c r="P363">
        <v>1</v>
      </c>
      <c r="Q363">
        <f ca="1">IFERROR(_xlfn.IFNA(MATCH($J363,INDIRECT("J"&amp;(1+P363)):$J$507,0)+P363,""),"")</f>
        <v>358</v>
      </c>
      <c r="R363">
        <f ca="1">IFERROR(_xlfn.IFNA(MATCH($J363,INDIRECT("J"&amp;(1+Q363)):$J$507,0)+Q363,""),"")</f>
        <v>363</v>
      </c>
      <c r="S363" t="str">
        <f ca="1">IFERROR(_xlfn.IFNA(MATCH($J363,INDIRECT("J"&amp;(1+R363)):$J$507,0)+R363,""),"")</f>
        <v/>
      </c>
      <c r="T363" t="str">
        <f ca="1">IFERROR(_xlfn.IFNA(MATCH($J363,INDIRECT("J"&amp;(1+S363)):$J$507,0)+S363,""),"")</f>
        <v/>
      </c>
      <c r="U363">
        <f t="shared" ca="1" si="66"/>
        <v>1</v>
      </c>
      <c r="V363">
        <f t="shared" ca="1" si="67"/>
        <v>4</v>
      </c>
      <c r="W363">
        <f t="shared" ca="1" si="68"/>
        <v>0</v>
      </c>
      <c r="X363">
        <f t="shared" ca="1" si="69"/>
        <v>0</v>
      </c>
      <c r="Y363">
        <f t="shared" ca="1" si="70"/>
        <v>10</v>
      </c>
      <c r="Z363" t="str">
        <f t="shared" si="71"/>
        <v>Rui</v>
      </c>
      <c r="AA363">
        <f ca="1">VLOOKUP(Y363,音调排序索引表!$A$1:$B$14,2,FALSE)</f>
        <v>14</v>
      </c>
    </row>
    <row r="364" spans="1:27" ht="18.75" customHeight="1">
      <c r="A364" s="4"/>
      <c r="B364" s="4"/>
      <c r="C364" s="2"/>
      <c r="D364" s="2"/>
      <c r="E364" s="3"/>
      <c r="F364" s="2"/>
      <c r="G364" s="2"/>
      <c r="H364" s="1" t="str">
        <f>IF(LEFT(竖总表!F364,1)="`",RIGHT(竖总表!F364,LEN(竖总表!F364)-1),竖总表!F364)</f>
        <v>ri4</v>
      </c>
      <c r="I364" s="1" t="str">
        <f t="shared" si="60"/>
        <v>ri4</v>
      </c>
      <c r="J364" s="1" t="str">
        <f t="shared" si="61"/>
        <v>ri</v>
      </c>
      <c r="K364" s="1" t="str">
        <f t="shared" si="62"/>
        <v>r</v>
      </c>
      <c r="L364" s="1" t="str">
        <f t="shared" si="63"/>
        <v>i</v>
      </c>
      <c r="M364" s="1">
        <f t="shared" si="64"/>
        <v>4</v>
      </c>
      <c r="N364" s="1">
        <f t="shared" si="65"/>
        <v>2</v>
      </c>
      <c r="O364" s="1">
        <v>1</v>
      </c>
      <c r="P364">
        <v>1</v>
      </c>
      <c r="Q364">
        <f ca="1">IFERROR(_xlfn.IFNA(MATCH($J364,INDIRECT("J"&amp;(1+P364)):$J$507,0)+P364,""),"")</f>
        <v>364</v>
      </c>
      <c r="R364">
        <f ca="1">IFERROR(_xlfn.IFNA(MATCH($J364,INDIRECT("J"&amp;(1+Q364)):$J$507,0)+Q364,""),"")</f>
        <v>367</v>
      </c>
      <c r="S364" t="str">
        <f ca="1">IFERROR(_xlfn.IFNA(MATCH($J364,INDIRECT("J"&amp;(1+R364)):$J$507,0)+R364,""),"")</f>
        <v/>
      </c>
      <c r="T364" t="str">
        <f ca="1">IFERROR(_xlfn.IFNA(MATCH($J364,INDIRECT("J"&amp;(1+S364)):$J$507,0)+S364,""),"")</f>
        <v/>
      </c>
      <c r="U364">
        <f t="shared" ca="1" si="66"/>
        <v>4</v>
      </c>
      <c r="V364">
        <f t="shared" ca="1" si="67"/>
        <v>1</v>
      </c>
      <c r="W364">
        <f t="shared" ca="1" si="68"/>
        <v>0</v>
      </c>
      <c r="X364">
        <f t="shared" ca="1" si="69"/>
        <v>0</v>
      </c>
      <c r="Y364">
        <f t="shared" ca="1" si="70"/>
        <v>10</v>
      </c>
      <c r="Z364" t="str">
        <f t="shared" si="71"/>
        <v>Ri</v>
      </c>
      <c r="AA364">
        <f ca="1">VLOOKUP(Y364,音调排序索引表!$A$1:$B$14,2,FALSE)</f>
        <v>14</v>
      </c>
    </row>
    <row r="365" spans="1:27" ht="18.75" customHeight="1">
      <c r="A365" s="4"/>
      <c r="B365" s="4"/>
      <c r="C365" s="2"/>
      <c r="D365" s="2"/>
      <c r="E365" s="3"/>
      <c r="F365" s="2"/>
      <c r="G365" s="2"/>
      <c r="H365" s="1" t="str">
        <f>IF(LEFT(竖总表!F365,1)="`",RIGHT(竖总表!F365,LEN(竖总表!F365)-1),竖总表!F365)</f>
        <v>ren2</v>
      </c>
      <c r="I365" s="1" t="str">
        <f t="shared" si="60"/>
        <v>ren2</v>
      </c>
      <c r="J365" s="1" t="str">
        <f t="shared" si="61"/>
        <v>ren</v>
      </c>
      <c r="K365" s="1" t="str">
        <f t="shared" si="62"/>
        <v>r</v>
      </c>
      <c r="L365" s="1" t="str">
        <f t="shared" si="63"/>
        <v>en</v>
      </c>
      <c r="M365" s="1">
        <f t="shared" si="64"/>
        <v>2</v>
      </c>
      <c r="N365" s="1">
        <f t="shared" si="65"/>
        <v>2</v>
      </c>
      <c r="O365" s="1">
        <v>1</v>
      </c>
      <c r="P365">
        <v>1</v>
      </c>
      <c r="Q365">
        <f ca="1">IFERROR(_xlfn.IFNA(MATCH($J365,INDIRECT("J"&amp;(1+P365)):$J$507,0)+P365,""),"")</f>
        <v>365</v>
      </c>
      <c r="R365">
        <f ca="1">IFERROR(_xlfn.IFNA(MATCH($J365,INDIRECT("J"&amp;(1+Q365)):$J$507,0)+Q365,""),"")</f>
        <v>375</v>
      </c>
      <c r="S365" t="str">
        <f ca="1">IFERROR(_xlfn.IFNA(MATCH($J365,INDIRECT("J"&amp;(1+R365)):$J$507,0)+R365,""),"")</f>
        <v/>
      </c>
      <c r="T365" t="str">
        <f ca="1">IFERROR(_xlfn.IFNA(MATCH($J365,INDIRECT("J"&amp;(1+S365)):$J$507,0)+S365,""),"")</f>
        <v/>
      </c>
      <c r="U365">
        <f t="shared" ca="1" si="66"/>
        <v>2</v>
      </c>
      <c r="V365">
        <f t="shared" ca="1" si="67"/>
        <v>4</v>
      </c>
      <c r="W365">
        <f t="shared" ca="1" si="68"/>
        <v>0</v>
      </c>
      <c r="X365">
        <f t="shared" ca="1" si="69"/>
        <v>0</v>
      </c>
      <c r="Y365">
        <f t="shared" ca="1" si="70"/>
        <v>15</v>
      </c>
      <c r="Z365" t="str">
        <f t="shared" si="71"/>
        <v>Ren</v>
      </c>
      <c r="AA365">
        <f ca="1">VLOOKUP(Y365,音调排序索引表!$A$1:$B$14,2,FALSE)</f>
        <v>24</v>
      </c>
    </row>
    <row r="366" spans="1:27" ht="18.75" customHeight="1">
      <c r="A366" s="4"/>
      <c r="B366" s="4"/>
      <c r="C366" s="2"/>
      <c r="D366" s="2"/>
      <c r="E366" s="3"/>
      <c r="F366" s="2"/>
      <c r="G366" s="2"/>
      <c r="H366" s="1" t="str">
        <f>IF(LEFT(竖总表!F366,1)="`",RIGHT(竖总表!F366,LEN(竖总表!F366)-1),竖总表!F366)</f>
        <v>ru3</v>
      </c>
      <c r="I366" s="1" t="str">
        <f t="shared" si="60"/>
        <v>ru3</v>
      </c>
      <c r="J366" s="1" t="str">
        <f t="shared" si="61"/>
        <v>ru</v>
      </c>
      <c r="K366" s="1" t="str">
        <f t="shared" si="62"/>
        <v>r</v>
      </c>
      <c r="L366" s="1" t="str">
        <f t="shared" si="63"/>
        <v>u</v>
      </c>
      <c r="M366" s="1">
        <f t="shared" si="64"/>
        <v>3</v>
      </c>
      <c r="N366" s="1">
        <f t="shared" si="65"/>
        <v>2</v>
      </c>
      <c r="O366" s="1">
        <v>1</v>
      </c>
      <c r="P366">
        <v>1</v>
      </c>
      <c r="Q366">
        <f ca="1">IFERROR(_xlfn.IFNA(MATCH($J366,INDIRECT("J"&amp;(1+P366)):$J$507,0)+P366,""),"")</f>
        <v>366</v>
      </c>
      <c r="R366">
        <f ca="1">IFERROR(_xlfn.IFNA(MATCH($J366,INDIRECT("J"&amp;(1+Q366)):$J$507,0)+Q366,""),"")</f>
        <v>374</v>
      </c>
      <c r="S366" t="str">
        <f ca="1">IFERROR(_xlfn.IFNA(MATCH($J366,INDIRECT("J"&amp;(1+R366)):$J$507,0)+R366,""),"")</f>
        <v/>
      </c>
      <c r="T366" t="str">
        <f ca="1">IFERROR(_xlfn.IFNA(MATCH($J366,INDIRECT("J"&amp;(1+S366)):$J$507,0)+S366,""),"")</f>
        <v/>
      </c>
      <c r="U366">
        <f t="shared" ca="1" si="66"/>
        <v>3</v>
      </c>
      <c r="V366">
        <f t="shared" ca="1" si="67"/>
        <v>2</v>
      </c>
      <c r="W366">
        <f t="shared" ca="1" si="68"/>
        <v>0</v>
      </c>
      <c r="X366">
        <f t="shared" ca="1" si="69"/>
        <v>0</v>
      </c>
      <c r="Y366">
        <f t="shared" ca="1" si="70"/>
        <v>12</v>
      </c>
      <c r="Z366" t="str">
        <f t="shared" si="71"/>
        <v>Ru</v>
      </c>
      <c r="AA366">
        <f ca="1">VLOOKUP(Y366,音调排序索引表!$A$1:$B$14,2,FALSE)</f>
        <v>23</v>
      </c>
    </row>
    <row r="367" spans="1:27" ht="18.75" customHeight="1">
      <c r="A367" s="4"/>
      <c r="B367" s="4"/>
      <c r="C367" s="2"/>
      <c r="D367" s="2"/>
      <c r="E367" s="3"/>
      <c r="F367" s="2"/>
      <c r="G367" s="2"/>
      <c r="H367" s="1" t="str">
        <f>IF(LEFT(竖总表!F367,1)="`",RIGHT(竖总表!F367,LEN(竖总表!F367)-1),竖总表!F367)</f>
        <v>ri1</v>
      </c>
      <c r="I367" s="1" t="str">
        <f t="shared" si="60"/>
        <v>ri1</v>
      </c>
      <c r="J367" s="1" t="str">
        <f t="shared" si="61"/>
        <v>ri</v>
      </c>
      <c r="K367" s="1" t="str">
        <f t="shared" si="62"/>
        <v>r</v>
      </c>
      <c r="L367" s="1" t="str">
        <f t="shared" si="63"/>
        <v>i</v>
      </c>
      <c r="M367" s="1">
        <f t="shared" si="64"/>
        <v>1</v>
      </c>
      <c r="N367" s="1">
        <f t="shared" si="65"/>
        <v>2</v>
      </c>
      <c r="O367" s="1">
        <v>1</v>
      </c>
      <c r="P367">
        <v>1</v>
      </c>
      <c r="Q367">
        <f ca="1">IFERROR(_xlfn.IFNA(MATCH($J367,INDIRECT("J"&amp;(1+P367)):$J$507,0)+P367,""),"")</f>
        <v>364</v>
      </c>
      <c r="R367">
        <f ca="1">IFERROR(_xlfn.IFNA(MATCH($J367,INDIRECT("J"&amp;(1+Q367)):$J$507,0)+Q367,""),"")</f>
        <v>367</v>
      </c>
      <c r="S367" t="str">
        <f ca="1">IFERROR(_xlfn.IFNA(MATCH($J367,INDIRECT("J"&amp;(1+R367)):$J$507,0)+R367,""),"")</f>
        <v/>
      </c>
      <c r="T367" t="str">
        <f ca="1">IFERROR(_xlfn.IFNA(MATCH($J367,INDIRECT("J"&amp;(1+S367)):$J$507,0)+S367,""),"")</f>
        <v/>
      </c>
      <c r="U367">
        <f t="shared" ca="1" si="66"/>
        <v>4</v>
      </c>
      <c r="V367">
        <f t="shared" ca="1" si="67"/>
        <v>1</v>
      </c>
      <c r="W367">
        <f t="shared" ca="1" si="68"/>
        <v>0</v>
      </c>
      <c r="X367">
        <f t="shared" ca="1" si="69"/>
        <v>0</v>
      </c>
      <c r="Y367">
        <f t="shared" ca="1" si="70"/>
        <v>10</v>
      </c>
      <c r="Z367" t="str">
        <f t="shared" si="71"/>
        <v>Ri</v>
      </c>
      <c r="AA367">
        <f ca="1">VLOOKUP(Y367,音调排序索引表!$A$1:$B$14,2,FALSE)</f>
        <v>14</v>
      </c>
    </row>
    <row r="368" spans="1:27" ht="18.75" customHeight="1">
      <c r="A368" s="4"/>
      <c r="B368" s="4"/>
      <c r="C368" s="2"/>
      <c r="D368" s="2"/>
      <c r="E368" s="3"/>
      <c r="F368" s="2"/>
      <c r="G368" s="2"/>
      <c r="H368" s="1" t="str">
        <f>IF(LEFT(竖总表!F368,1)="`",RIGHT(竖总表!F368,LEN(竖总表!F368)-1),竖总表!F368)</f>
        <v>ruan3</v>
      </c>
      <c r="I368" s="1" t="str">
        <f t="shared" si="60"/>
        <v>ruan3</v>
      </c>
      <c r="J368" s="1" t="str">
        <f t="shared" si="61"/>
        <v>ruan</v>
      </c>
      <c r="K368" s="1" t="str">
        <f t="shared" si="62"/>
        <v>r</v>
      </c>
      <c r="L368" s="1" t="str">
        <f t="shared" si="63"/>
        <v>uan</v>
      </c>
      <c r="M368" s="1">
        <f t="shared" si="64"/>
        <v>3</v>
      </c>
      <c r="N368" s="1">
        <f t="shared" si="65"/>
        <v>2</v>
      </c>
      <c r="O368" s="1">
        <v>1</v>
      </c>
      <c r="P368">
        <v>1</v>
      </c>
      <c r="Q368">
        <f ca="1">IFERROR(_xlfn.IFNA(MATCH($J368,INDIRECT("J"&amp;(1+P368)):$J$507,0)+P368,""),"")</f>
        <v>361</v>
      </c>
      <c r="R368">
        <f ca="1">IFERROR(_xlfn.IFNA(MATCH($J368,INDIRECT("J"&amp;(1+Q368)):$J$507,0)+Q368,""),"")</f>
        <v>368</v>
      </c>
      <c r="S368" t="str">
        <f ca="1">IFERROR(_xlfn.IFNA(MATCH($J368,INDIRECT("J"&amp;(1+R368)):$J$507,0)+R368,""),"")</f>
        <v/>
      </c>
      <c r="T368" t="str">
        <f ca="1">IFERROR(_xlfn.IFNA(MATCH($J368,INDIRECT("J"&amp;(1+S368)):$J$507,0)+S368,""),"")</f>
        <v/>
      </c>
      <c r="U368">
        <f t="shared" ca="1" si="66"/>
        <v>1</v>
      </c>
      <c r="V368">
        <f t="shared" ca="1" si="67"/>
        <v>3</v>
      </c>
      <c r="W368">
        <f t="shared" ca="1" si="68"/>
        <v>0</v>
      </c>
      <c r="X368">
        <f t="shared" ca="1" si="69"/>
        <v>0</v>
      </c>
      <c r="Y368">
        <f t="shared" ca="1" si="70"/>
        <v>8</v>
      </c>
      <c r="Z368" t="str">
        <f t="shared" si="71"/>
        <v>Ruan</v>
      </c>
      <c r="AA368">
        <f ca="1">VLOOKUP(Y368,音调排序索引表!$A$1:$B$14,2,FALSE)</f>
        <v>13</v>
      </c>
    </row>
    <row r="369" spans="1:27" ht="18.75" customHeight="1">
      <c r="A369" s="4"/>
      <c r="B369" s="4"/>
      <c r="C369" s="2"/>
      <c r="D369" s="2"/>
      <c r="E369" s="3"/>
      <c r="F369" s="2"/>
      <c r="G369" s="2"/>
      <c r="H369" s="1" t="str">
        <f>IF(LEFT(竖总表!F369,1)="`",RIGHT(竖总表!F369,LEN(竖总表!F369)-1),竖总表!F369)</f>
        <v>re4</v>
      </c>
      <c r="I369" s="1" t="str">
        <f t="shared" si="60"/>
        <v>re4</v>
      </c>
      <c r="J369" s="1" t="str">
        <f t="shared" si="61"/>
        <v>re</v>
      </c>
      <c r="K369" s="1" t="str">
        <f t="shared" si="62"/>
        <v>r</v>
      </c>
      <c r="L369" s="1" t="str">
        <f t="shared" si="63"/>
        <v>e</v>
      </c>
      <c r="M369" s="1">
        <f t="shared" si="64"/>
        <v>4</v>
      </c>
      <c r="N369" s="1">
        <f t="shared" si="65"/>
        <v>2</v>
      </c>
      <c r="O369" s="1">
        <v>1</v>
      </c>
      <c r="P369">
        <v>1</v>
      </c>
      <c r="Q369">
        <f ca="1">IFERROR(_xlfn.IFNA(MATCH($J369,INDIRECT("J"&amp;(1+P369)):$J$507,0)+P369,""),"")</f>
        <v>357</v>
      </c>
      <c r="R369">
        <f ca="1">IFERROR(_xlfn.IFNA(MATCH($J369,INDIRECT("J"&amp;(1+Q369)):$J$507,0)+Q369,""),"")</f>
        <v>369</v>
      </c>
      <c r="S369" t="str">
        <f ca="1">IFERROR(_xlfn.IFNA(MATCH($J369,INDIRECT("J"&amp;(1+R369)):$J$507,0)+R369,""),"")</f>
        <v/>
      </c>
      <c r="T369" t="str">
        <f ca="1">IFERROR(_xlfn.IFNA(MATCH($J369,INDIRECT("J"&amp;(1+S369)):$J$507,0)+S369,""),"")</f>
        <v/>
      </c>
      <c r="U369">
        <f t="shared" ca="1" si="66"/>
        <v>1</v>
      </c>
      <c r="V369">
        <f t="shared" ca="1" si="67"/>
        <v>4</v>
      </c>
      <c r="W369">
        <f t="shared" ca="1" si="68"/>
        <v>0</v>
      </c>
      <c r="X369">
        <f t="shared" ca="1" si="69"/>
        <v>0</v>
      </c>
      <c r="Y369">
        <f t="shared" ca="1" si="70"/>
        <v>10</v>
      </c>
      <c r="Z369" t="str">
        <f t="shared" si="71"/>
        <v>Re</v>
      </c>
      <c r="AA369">
        <f ca="1">VLOOKUP(Y369,音调排序索引表!$A$1:$B$14,2,FALSE)</f>
        <v>14</v>
      </c>
    </row>
    <row r="370" spans="1:27" ht="18.75" customHeight="1">
      <c r="A370" s="4"/>
      <c r="B370" s="4"/>
      <c r="C370" s="2"/>
      <c r="D370" s="2"/>
      <c r="E370" s="3"/>
      <c r="F370" s="2"/>
      <c r="G370" s="2"/>
      <c r="H370" s="1" t="str">
        <f>IF(LEFT(竖总表!F370,1)="`",RIGHT(竖总表!F370,LEN(竖总表!F370)-1),竖总表!F370)</f>
        <v>ran2</v>
      </c>
      <c r="I370" s="1" t="str">
        <f t="shared" si="60"/>
        <v>ran2</v>
      </c>
      <c r="J370" s="1" t="str">
        <f t="shared" si="61"/>
        <v>ran</v>
      </c>
      <c r="K370" s="1" t="str">
        <f t="shared" si="62"/>
        <v>r</v>
      </c>
      <c r="L370" s="1" t="str">
        <f t="shared" si="63"/>
        <v>an</v>
      </c>
      <c r="M370" s="1">
        <f t="shared" si="64"/>
        <v>2</v>
      </c>
      <c r="N370" s="1">
        <f t="shared" si="65"/>
        <v>2</v>
      </c>
      <c r="O370" s="1">
        <v>1</v>
      </c>
      <c r="P370">
        <v>1</v>
      </c>
      <c r="Q370">
        <f ca="1">IFERROR(_xlfn.IFNA(MATCH($J370,INDIRECT("J"&amp;(1+P370)):$J$507,0)+P370,""),"")</f>
        <v>360</v>
      </c>
      <c r="R370">
        <f ca="1">IFERROR(_xlfn.IFNA(MATCH($J370,INDIRECT("J"&amp;(1+Q370)):$J$507,0)+Q370,""),"")</f>
        <v>370</v>
      </c>
      <c r="S370" t="str">
        <f ca="1">IFERROR(_xlfn.IFNA(MATCH($J370,INDIRECT("J"&amp;(1+R370)):$J$507,0)+R370,""),"")</f>
        <v/>
      </c>
      <c r="T370" t="str">
        <f ca="1">IFERROR(_xlfn.IFNA(MATCH($J370,INDIRECT("J"&amp;(1+S370)):$J$507,0)+S370,""),"")</f>
        <v/>
      </c>
      <c r="U370">
        <f t="shared" ca="1" si="66"/>
        <v>3</v>
      </c>
      <c r="V370">
        <f t="shared" ca="1" si="67"/>
        <v>2</v>
      </c>
      <c r="W370">
        <f t="shared" ca="1" si="68"/>
        <v>0</v>
      </c>
      <c r="X370">
        <f t="shared" ca="1" si="69"/>
        <v>0</v>
      </c>
      <c r="Y370">
        <f t="shared" ca="1" si="70"/>
        <v>12</v>
      </c>
      <c r="Z370" t="str">
        <f t="shared" si="71"/>
        <v>Ran</v>
      </c>
      <c r="AA370">
        <f ca="1">VLOOKUP(Y370,音调排序索引表!$A$1:$B$14,2,FALSE)</f>
        <v>23</v>
      </c>
    </row>
    <row r="371" spans="1:27" ht="18.75" customHeight="1">
      <c r="A371" s="4"/>
      <c r="B371" s="4"/>
      <c r="C371" s="2"/>
      <c r="D371" s="2"/>
      <c r="E371" s="3"/>
      <c r="F371" s="2"/>
      <c r="G371" s="2"/>
      <c r="H371" s="1" t="str">
        <f>IF(LEFT(竖总表!F371,1)="`",RIGHT(竖总表!F371,LEN(竖总表!F371)-1),竖总表!F371)</f>
        <v>reng1</v>
      </c>
      <c r="I371" s="1" t="str">
        <f t="shared" si="60"/>
        <v>reng1</v>
      </c>
      <c r="J371" s="1" t="str">
        <f t="shared" si="61"/>
        <v>reng</v>
      </c>
      <c r="K371" s="1" t="str">
        <f t="shared" si="62"/>
        <v>r</v>
      </c>
      <c r="L371" s="1" t="str">
        <f t="shared" si="63"/>
        <v>eng</v>
      </c>
      <c r="M371" s="1">
        <f t="shared" si="64"/>
        <v>1</v>
      </c>
      <c r="N371" s="1">
        <f t="shared" si="65"/>
        <v>1</v>
      </c>
      <c r="O371" s="1">
        <v>1</v>
      </c>
      <c r="P371">
        <v>1</v>
      </c>
      <c r="Q371">
        <f ca="1">IFERROR(_xlfn.IFNA(MATCH($J371,INDIRECT("J"&amp;(1+P371)):$J$507,0)+P371,""),"")</f>
        <v>371</v>
      </c>
      <c r="R371" t="str">
        <f ca="1">IFERROR(_xlfn.IFNA(MATCH($J371,INDIRECT("J"&amp;(1+Q371)):$J$507,0)+Q371,""),"")</f>
        <v/>
      </c>
      <c r="S371" t="str">
        <f ca="1">IFERROR(_xlfn.IFNA(MATCH($J371,INDIRECT("J"&amp;(1+R371)):$J$507,0)+R371,""),"")</f>
        <v/>
      </c>
      <c r="T371" t="str">
        <f ca="1">IFERROR(_xlfn.IFNA(MATCH($J371,INDIRECT("J"&amp;(1+S371)):$J$507,0)+S371,""),"")</f>
        <v/>
      </c>
      <c r="U371">
        <f t="shared" ca="1" si="66"/>
        <v>1</v>
      </c>
      <c r="V371">
        <f t="shared" ca="1" si="67"/>
        <v>0</v>
      </c>
      <c r="W371">
        <f t="shared" ca="1" si="68"/>
        <v>0</v>
      </c>
      <c r="X371">
        <f t="shared" ca="1" si="69"/>
        <v>0</v>
      </c>
      <c r="Y371">
        <f t="shared" ca="1" si="70"/>
        <v>2</v>
      </c>
      <c r="Z371" t="str">
        <f t="shared" si="71"/>
        <v>Reng</v>
      </c>
      <c r="AA371">
        <f ca="1">VLOOKUP(Y371,音调排序索引表!$A$1:$B$14,2,FALSE)</f>
        <v>1</v>
      </c>
    </row>
    <row r="372" spans="1:27" ht="18.75" customHeight="1">
      <c r="A372" s="4"/>
      <c r="B372" s="4"/>
      <c r="C372" s="2"/>
      <c r="D372" s="2"/>
      <c r="E372" s="3"/>
      <c r="F372" s="2"/>
      <c r="G372" s="2"/>
      <c r="H372" s="1" t="str">
        <f>IF(LEFT(竖总表!F372,1)="`",RIGHT(竖总表!F372,LEN(竖总表!F372)-1),竖总表!F372)</f>
        <v>rou4</v>
      </c>
      <c r="I372" s="1" t="str">
        <f t="shared" si="60"/>
        <v>rou4</v>
      </c>
      <c r="J372" s="1" t="str">
        <f t="shared" si="61"/>
        <v>rou</v>
      </c>
      <c r="K372" s="1" t="str">
        <f t="shared" si="62"/>
        <v>r</v>
      </c>
      <c r="L372" s="1" t="str">
        <f t="shared" si="63"/>
        <v>ou</v>
      </c>
      <c r="M372" s="1">
        <f t="shared" si="64"/>
        <v>4</v>
      </c>
      <c r="N372" s="1">
        <f t="shared" si="65"/>
        <v>2</v>
      </c>
      <c r="O372" s="1">
        <v>1</v>
      </c>
      <c r="P372">
        <v>1</v>
      </c>
      <c r="Q372">
        <f ca="1">IFERROR(_xlfn.IFNA(MATCH($J372,INDIRECT("J"&amp;(1+P372)):$J$507,0)+P372,""),"")</f>
        <v>362</v>
      </c>
      <c r="R372">
        <f ca="1">IFERROR(_xlfn.IFNA(MATCH($J372,INDIRECT("J"&amp;(1+Q372)):$J$507,0)+Q372,""),"")</f>
        <v>372</v>
      </c>
      <c r="S372" t="str">
        <f ca="1">IFERROR(_xlfn.IFNA(MATCH($J372,INDIRECT("J"&amp;(1+R372)):$J$507,0)+R372,""),"")</f>
        <v/>
      </c>
      <c r="T372" t="str">
        <f ca="1">IFERROR(_xlfn.IFNA(MATCH($J372,INDIRECT("J"&amp;(1+S372)):$J$507,0)+S372,""),"")</f>
        <v/>
      </c>
      <c r="U372">
        <f t="shared" ca="1" si="66"/>
        <v>1</v>
      </c>
      <c r="V372">
        <f t="shared" ca="1" si="67"/>
        <v>4</v>
      </c>
      <c r="W372">
        <f t="shared" ca="1" si="68"/>
        <v>0</v>
      </c>
      <c r="X372">
        <f t="shared" ca="1" si="69"/>
        <v>0</v>
      </c>
      <c r="Y372">
        <f t="shared" ca="1" si="70"/>
        <v>10</v>
      </c>
      <c r="Z372" t="str">
        <f t="shared" si="71"/>
        <v>Rou</v>
      </c>
      <c r="AA372">
        <f ca="1">VLOOKUP(Y372,音调排序索引表!$A$1:$B$14,2,FALSE)</f>
        <v>14</v>
      </c>
    </row>
    <row r="373" spans="1:27" ht="18.75" customHeight="1">
      <c r="A373" s="4"/>
      <c r="B373" s="4"/>
      <c r="C373" s="2"/>
      <c r="D373" s="2"/>
      <c r="E373" s="3"/>
      <c r="F373" s="2"/>
      <c r="G373" s="2"/>
      <c r="H373" s="1" t="str">
        <f>IF(LEFT(竖总表!F373,1)="`",RIGHT(竖总表!F373,LEN(竖总表!F373)-1),竖总表!F373)</f>
        <v>rao4</v>
      </c>
      <c r="I373" s="1" t="str">
        <f t="shared" si="60"/>
        <v>rao4</v>
      </c>
      <c r="J373" s="1" t="str">
        <f t="shared" si="61"/>
        <v>rao</v>
      </c>
      <c r="K373" s="1" t="str">
        <f t="shared" si="62"/>
        <v>r</v>
      </c>
      <c r="L373" s="1" t="str">
        <f t="shared" si="63"/>
        <v>ao</v>
      </c>
      <c r="M373" s="1">
        <f t="shared" si="64"/>
        <v>4</v>
      </c>
      <c r="N373" s="1">
        <f t="shared" si="65"/>
        <v>1</v>
      </c>
      <c r="O373" s="1">
        <v>1</v>
      </c>
      <c r="P373">
        <v>1</v>
      </c>
      <c r="Q373">
        <f ca="1">IFERROR(_xlfn.IFNA(MATCH($J373,INDIRECT("J"&amp;(1+P373)):$J$507,0)+P373,""),"")</f>
        <v>373</v>
      </c>
      <c r="R373" t="str">
        <f ca="1">IFERROR(_xlfn.IFNA(MATCH($J373,INDIRECT("J"&amp;(1+Q373)):$J$507,0)+Q373,""),"")</f>
        <v/>
      </c>
      <c r="S373" t="str">
        <f ca="1">IFERROR(_xlfn.IFNA(MATCH($J373,INDIRECT("J"&amp;(1+R373)):$J$507,0)+R373,""),"")</f>
        <v/>
      </c>
      <c r="T373" t="str">
        <f ca="1">IFERROR(_xlfn.IFNA(MATCH($J373,INDIRECT("J"&amp;(1+S373)):$J$507,0)+S373,""),"")</f>
        <v/>
      </c>
      <c r="U373">
        <f t="shared" ca="1" si="66"/>
        <v>4</v>
      </c>
      <c r="V373">
        <f t="shared" ca="1" si="67"/>
        <v>0</v>
      </c>
      <c r="W373">
        <f t="shared" ca="1" si="68"/>
        <v>0</v>
      </c>
      <c r="X373">
        <f t="shared" ca="1" si="69"/>
        <v>0</v>
      </c>
      <c r="Y373">
        <f t="shared" ca="1" si="70"/>
        <v>5</v>
      </c>
      <c r="Z373" t="str">
        <f t="shared" si="71"/>
        <v>Rao</v>
      </c>
      <c r="AA373">
        <f ca="1">VLOOKUP(Y373,音调排序索引表!$A$1:$B$14,2,FALSE)</f>
        <v>4</v>
      </c>
    </row>
    <row r="374" spans="1:27" ht="18.75" customHeight="1">
      <c r="A374" s="4"/>
      <c r="B374" s="4"/>
      <c r="C374" s="2"/>
      <c r="D374" s="2"/>
      <c r="E374" s="3"/>
      <c r="F374" s="2"/>
      <c r="G374" s="2"/>
      <c r="H374" s="1" t="str">
        <f>IF(LEFT(竖总表!F374,1)="`",RIGHT(竖总表!F374,LEN(竖总表!F374)-1),竖总表!F374)</f>
        <v>ru2</v>
      </c>
      <c r="I374" s="1" t="str">
        <f t="shared" si="60"/>
        <v>ru2</v>
      </c>
      <c r="J374" s="1" t="str">
        <f t="shared" si="61"/>
        <v>ru</v>
      </c>
      <c r="K374" s="1" t="str">
        <f t="shared" si="62"/>
        <v>r</v>
      </c>
      <c r="L374" s="1" t="str">
        <f t="shared" si="63"/>
        <v>u</v>
      </c>
      <c r="M374" s="1">
        <f t="shared" si="64"/>
        <v>2</v>
      </c>
      <c r="N374" s="1">
        <f t="shared" si="65"/>
        <v>2</v>
      </c>
      <c r="O374" s="1">
        <v>1</v>
      </c>
      <c r="P374">
        <v>1</v>
      </c>
      <c r="Q374">
        <f ca="1">IFERROR(_xlfn.IFNA(MATCH($J374,INDIRECT("J"&amp;(1+P374)):$J$507,0)+P374,""),"")</f>
        <v>366</v>
      </c>
      <c r="R374">
        <f ca="1">IFERROR(_xlfn.IFNA(MATCH($J374,INDIRECT("J"&amp;(1+Q374)):$J$507,0)+Q374,""),"")</f>
        <v>374</v>
      </c>
      <c r="S374" t="str">
        <f ca="1">IFERROR(_xlfn.IFNA(MATCH($J374,INDIRECT("J"&amp;(1+R374)):$J$507,0)+R374,""),"")</f>
        <v/>
      </c>
      <c r="T374" t="str">
        <f ca="1">IFERROR(_xlfn.IFNA(MATCH($J374,INDIRECT("J"&amp;(1+S374)):$J$507,0)+S374,""),"")</f>
        <v/>
      </c>
      <c r="U374">
        <f t="shared" ca="1" si="66"/>
        <v>3</v>
      </c>
      <c r="V374">
        <f t="shared" ca="1" si="67"/>
        <v>2</v>
      </c>
      <c r="W374">
        <f t="shared" ca="1" si="68"/>
        <v>0</v>
      </c>
      <c r="X374">
        <f t="shared" ca="1" si="69"/>
        <v>0</v>
      </c>
      <c r="Y374">
        <f t="shared" ca="1" si="70"/>
        <v>12</v>
      </c>
      <c r="Z374" t="str">
        <f t="shared" si="71"/>
        <v>Ru</v>
      </c>
      <c r="AA374">
        <f ca="1">VLOOKUP(Y374,音调排序索引表!$A$1:$B$14,2,FALSE)</f>
        <v>23</v>
      </c>
    </row>
    <row r="375" spans="1:27" ht="18.75" customHeight="1">
      <c r="A375" s="4"/>
      <c r="B375" s="4"/>
      <c r="C375" s="2"/>
      <c r="D375" s="2"/>
      <c r="E375" s="3"/>
      <c r="F375" s="2"/>
      <c r="G375" s="2"/>
      <c r="H375" s="1" t="str">
        <f>IF(LEFT(竖总表!F375,1)="`",RIGHT(竖总表!F375,LEN(竖总表!F375)-1),竖总表!F375)</f>
        <v>ren4</v>
      </c>
      <c r="I375" s="1" t="str">
        <f t="shared" si="60"/>
        <v>ren4</v>
      </c>
      <c r="J375" s="1" t="str">
        <f t="shared" si="61"/>
        <v>ren</v>
      </c>
      <c r="K375" s="1" t="str">
        <f t="shared" si="62"/>
        <v>r</v>
      </c>
      <c r="L375" s="1" t="str">
        <f t="shared" si="63"/>
        <v>en</v>
      </c>
      <c r="M375" s="1">
        <f t="shared" si="64"/>
        <v>4</v>
      </c>
      <c r="N375" s="1">
        <f t="shared" si="65"/>
        <v>2</v>
      </c>
      <c r="O375" s="1">
        <v>1</v>
      </c>
      <c r="P375">
        <v>1</v>
      </c>
      <c r="Q375">
        <f ca="1">IFERROR(_xlfn.IFNA(MATCH($J375,INDIRECT("J"&amp;(1+P375)):$J$507,0)+P375,""),"")</f>
        <v>365</v>
      </c>
      <c r="R375">
        <f ca="1">IFERROR(_xlfn.IFNA(MATCH($J375,INDIRECT("J"&amp;(1+Q375)):$J$507,0)+Q375,""),"")</f>
        <v>375</v>
      </c>
      <c r="S375" t="str">
        <f ca="1">IFERROR(_xlfn.IFNA(MATCH($J375,INDIRECT("J"&amp;(1+R375)):$J$507,0)+R375,""),"")</f>
        <v/>
      </c>
      <c r="T375" t="str">
        <f ca="1">IFERROR(_xlfn.IFNA(MATCH($J375,INDIRECT("J"&amp;(1+S375)):$J$507,0)+S375,""),"")</f>
        <v/>
      </c>
      <c r="U375">
        <f t="shared" ca="1" si="66"/>
        <v>2</v>
      </c>
      <c r="V375">
        <f t="shared" ca="1" si="67"/>
        <v>4</v>
      </c>
      <c r="W375">
        <f t="shared" ca="1" si="68"/>
        <v>0</v>
      </c>
      <c r="X375">
        <f t="shared" ca="1" si="69"/>
        <v>0</v>
      </c>
      <c r="Y375">
        <f t="shared" ca="1" si="70"/>
        <v>15</v>
      </c>
      <c r="Z375" t="str">
        <f t="shared" si="71"/>
        <v>Ren</v>
      </c>
      <c r="AA375">
        <f ca="1">VLOOKUP(Y375,音调排序索引表!$A$1:$B$14,2,FALSE)</f>
        <v>24</v>
      </c>
    </row>
    <row r="376" spans="1:27" ht="18.75" customHeight="1">
      <c r="A376" s="4"/>
      <c r="B376" s="4"/>
      <c r="C376" s="2"/>
      <c r="D376" s="2"/>
      <c r="E376" s="3"/>
      <c r="F376" s="2"/>
      <c r="G376" s="2"/>
      <c r="H376" s="1" t="str">
        <f>IF(LEFT(竖总表!F376,1)="`",RIGHT(竖总表!F376,LEN(竖总表!F376)-1),竖总表!F376)</f>
        <v>sha4</v>
      </c>
      <c r="I376" s="1" t="str">
        <f t="shared" si="60"/>
        <v>sa4</v>
      </c>
      <c r="J376" s="1" t="str">
        <f t="shared" si="61"/>
        <v>sa</v>
      </c>
      <c r="K376" s="1" t="str">
        <f t="shared" si="62"/>
        <v>s</v>
      </c>
      <c r="L376" s="1" t="str">
        <f t="shared" si="63"/>
        <v>a</v>
      </c>
      <c r="M376" s="1">
        <f t="shared" si="64"/>
        <v>4</v>
      </c>
      <c r="N376" s="1">
        <f t="shared" si="65"/>
        <v>2</v>
      </c>
      <c r="O376" s="1">
        <v>1</v>
      </c>
      <c r="P376">
        <v>1</v>
      </c>
      <c r="Q376">
        <f ca="1">IFERROR(_xlfn.IFNA(MATCH($J376,INDIRECT("J"&amp;(1+P376)):$J$507,0)+P376,""),"")</f>
        <v>376</v>
      </c>
      <c r="R376">
        <f ca="1">IFERROR(_xlfn.IFNA(MATCH($J376,INDIRECT("J"&amp;(1+Q376)):$J$507,0)+Q376,""),"")</f>
        <v>381</v>
      </c>
      <c r="S376" t="str">
        <f ca="1">IFERROR(_xlfn.IFNA(MATCH($J376,INDIRECT("J"&amp;(1+R376)):$J$507,0)+R376,""),"")</f>
        <v/>
      </c>
      <c r="T376" t="str">
        <f ca="1">IFERROR(_xlfn.IFNA(MATCH($J376,INDIRECT("J"&amp;(1+S376)):$J$507,0)+S376,""),"")</f>
        <v/>
      </c>
      <c r="U376">
        <f t="shared" ca="1" si="66"/>
        <v>4</v>
      </c>
      <c r="V376">
        <f t="shared" ca="1" si="67"/>
        <v>1</v>
      </c>
      <c r="W376">
        <f t="shared" ca="1" si="68"/>
        <v>0</v>
      </c>
      <c r="X376">
        <f t="shared" ca="1" si="69"/>
        <v>0</v>
      </c>
      <c r="Y376">
        <f t="shared" ca="1" si="70"/>
        <v>10</v>
      </c>
      <c r="Z376" t="str">
        <f t="shared" si="71"/>
        <v>Sa</v>
      </c>
      <c r="AA376">
        <f ca="1">VLOOKUP(Y376,音调排序索引表!$A$1:$B$14,2,FALSE)</f>
        <v>14</v>
      </c>
    </row>
    <row r="377" spans="1:27" ht="18.75" customHeight="1">
      <c r="A377" s="4"/>
      <c r="B377" s="4"/>
      <c r="C377" s="2"/>
      <c r="D377" s="2"/>
      <c r="E377" s="3"/>
      <c r="F377" s="2"/>
      <c r="G377" s="2"/>
      <c r="H377" s="1" t="str">
        <f>IF(LEFT(竖总表!F377,1)="`",RIGHT(竖总表!F377,LEN(竖总表!F377)-1),竖总表!F377)</f>
        <v>shan4</v>
      </c>
      <c r="I377" s="1" t="str">
        <f t="shared" si="60"/>
        <v>san4</v>
      </c>
      <c r="J377" s="1" t="str">
        <f t="shared" si="61"/>
        <v>san</v>
      </c>
      <c r="K377" s="1" t="str">
        <f t="shared" si="62"/>
        <v>s</v>
      </c>
      <c r="L377" s="1" t="str">
        <f t="shared" si="63"/>
        <v>an</v>
      </c>
      <c r="M377" s="1">
        <f t="shared" si="64"/>
        <v>4</v>
      </c>
      <c r="N377" s="1">
        <f t="shared" si="65"/>
        <v>2</v>
      </c>
      <c r="O377" s="1">
        <v>1</v>
      </c>
      <c r="P377">
        <v>1</v>
      </c>
      <c r="Q377">
        <f ca="1">IFERROR(_xlfn.IFNA(MATCH($J377,INDIRECT("J"&amp;(1+P377)):$J$507,0)+P377,""),"")</f>
        <v>377</v>
      </c>
      <c r="R377">
        <f ca="1">IFERROR(_xlfn.IFNA(MATCH($J377,INDIRECT("J"&amp;(1+Q377)):$J$507,0)+Q377,""),"")</f>
        <v>383</v>
      </c>
      <c r="S377" t="str">
        <f ca="1">IFERROR(_xlfn.IFNA(MATCH($J377,INDIRECT("J"&amp;(1+R377)):$J$507,0)+R377,""),"")</f>
        <v/>
      </c>
      <c r="T377" t="str">
        <f ca="1">IFERROR(_xlfn.IFNA(MATCH($J377,INDIRECT("J"&amp;(1+S377)):$J$507,0)+S377,""),"")</f>
        <v/>
      </c>
      <c r="U377">
        <f t="shared" ca="1" si="66"/>
        <v>4</v>
      </c>
      <c r="V377">
        <f t="shared" ca="1" si="67"/>
        <v>1</v>
      </c>
      <c r="W377">
        <f t="shared" ca="1" si="68"/>
        <v>0</v>
      </c>
      <c r="X377">
        <f t="shared" ca="1" si="69"/>
        <v>0</v>
      </c>
      <c r="Y377">
        <f t="shared" ca="1" si="70"/>
        <v>10</v>
      </c>
      <c r="Z377" t="str">
        <f t="shared" si="71"/>
        <v>San</v>
      </c>
      <c r="AA377">
        <f ca="1">VLOOKUP(Y377,音调排序索引表!$A$1:$B$14,2,FALSE)</f>
        <v>14</v>
      </c>
    </row>
    <row r="378" spans="1:27" ht="18.75" customHeight="1">
      <c r="A378" s="4"/>
      <c r="B378" s="4"/>
      <c r="C378" s="2"/>
      <c r="D378" s="2"/>
      <c r="E378" s="3"/>
      <c r="F378" s="2"/>
      <c r="G378" s="2"/>
      <c r="H378" s="1" t="str">
        <f>IF(LEFT(竖总表!F378,1)="`",RIGHT(竖总表!F378,LEN(竖总表!F378)-1),竖总表!F378)</f>
        <v>shui3</v>
      </c>
      <c r="I378" s="1" t="str">
        <f t="shared" si="60"/>
        <v>sui3</v>
      </c>
      <c r="J378" s="1" t="str">
        <f t="shared" si="61"/>
        <v>sui</v>
      </c>
      <c r="K378" s="1" t="str">
        <f t="shared" si="62"/>
        <v>s</v>
      </c>
      <c r="L378" s="1" t="str">
        <f t="shared" si="63"/>
        <v>ui</v>
      </c>
      <c r="M378" s="1">
        <f t="shared" si="64"/>
        <v>3</v>
      </c>
      <c r="N378" s="1">
        <f t="shared" si="65"/>
        <v>1</v>
      </c>
      <c r="O378" s="1">
        <v>1</v>
      </c>
      <c r="P378">
        <v>1</v>
      </c>
      <c r="Q378">
        <f ca="1">IFERROR(_xlfn.IFNA(MATCH($J378,INDIRECT("J"&amp;(1+P378)):$J$507,0)+P378,""),"")</f>
        <v>378</v>
      </c>
      <c r="R378" t="str">
        <f ca="1">IFERROR(_xlfn.IFNA(MATCH($J378,INDIRECT("J"&amp;(1+Q378)):$J$507,0)+Q378,""),"")</f>
        <v/>
      </c>
      <c r="S378" t="str">
        <f ca="1">IFERROR(_xlfn.IFNA(MATCH($J378,INDIRECT("J"&amp;(1+R378)):$J$507,0)+R378,""),"")</f>
        <v/>
      </c>
      <c r="T378" t="str">
        <f ca="1">IFERROR(_xlfn.IFNA(MATCH($J378,INDIRECT("J"&amp;(1+S378)):$J$507,0)+S378,""),"")</f>
        <v/>
      </c>
      <c r="U378">
        <f t="shared" ca="1" si="66"/>
        <v>3</v>
      </c>
      <c r="V378">
        <f t="shared" ca="1" si="67"/>
        <v>0</v>
      </c>
      <c r="W378">
        <f t="shared" ca="1" si="68"/>
        <v>0</v>
      </c>
      <c r="X378">
        <f t="shared" ca="1" si="69"/>
        <v>0</v>
      </c>
      <c r="Y378">
        <f t="shared" ca="1" si="70"/>
        <v>4</v>
      </c>
      <c r="Z378" t="str">
        <f t="shared" si="71"/>
        <v>Sui</v>
      </c>
      <c r="AA378">
        <f ca="1">VLOOKUP(Y378,音调排序索引表!$A$1:$B$14,2,FALSE)</f>
        <v>3</v>
      </c>
    </row>
    <row r="379" spans="1:27" ht="18.75" customHeight="1">
      <c r="A379" s="4"/>
      <c r="B379" s="4"/>
      <c r="C379" s="2"/>
      <c r="D379" s="2"/>
      <c r="E379" s="3"/>
      <c r="F379" s="2"/>
      <c r="G379" s="2"/>
      <c r="H379" s="1" t="str">
        <f>IF(LEFT(竖总表!F379,1)="`",RIGHT(竖总表!F379,LEN(竖总表!F379)-1),竖总表!F379)</f>
        <v>sheng4</v>
      </c>
      <c r="I379" s="1" t="str">
        <f t="shared" si="60"/>
        <v>seng4</v>
      </c>
      <c r="J379" s="1" t="str">
        <f t="shared" si="61"/>
        <v>seng</v>
      </c>
      <c r="K379" s="1" t="str">
        <f t="shared" si="62"/>
        <v>s</v>
      </c>
      <c r="L379" s="1" t="str">
        <f t="shared" si="63"/>
        <v>eng</v>
      </c>
      <c r="M379" s="1">
        <f t="shared" si="64"/>
        <v>4</v>
      </c>
      <c r="N379" s="1">
        <f t="shared" si="65"/>
        <v>1</v>
      </c>
      <c r="O379" s="1">
        <v>1</v>
      </c>
      <c r="P379">
        <v>1</v>
      </c>
      <c r="Q379">
        <f ca="1">IFERROR(_xlfn.IFNA(MATCH($J379,INDIRECT("J"&amp;(1+P379)):$J$507,0)+P379,""),"")</f>
        <v>379</v>
      </c>
      <c r="R379" t="str">
        <f ca="1">IFERROR(_xlfn.IFNA(MATCH($J379,INDIRECT("J"&amp;(1+Q379)):$J$507,0)+Q379,""),"")</f>
        <v/>
      </c>
      <c r="S379" t="str">
        <f ca="1">IFERROR(_xlfn.IFNA(MATCH($J379,INDIRECT("J"&amp;(1+R379)):$J$507,0)+R379,""),"")</f>
        <v/>
      </c>
      <c r="T379" t="str">
        <f ca="1">IFERROR(_xlfn.IFNA(MATCH($J379,INDIRECT("J"&amp;(1+S379)):$J$507,0)+S379,""),"")</f>
        <v/>
      </c>
      <c r="U379">
        <f t="shared" ca="1" si="66"/>
        <v>4</v>
      </c>
      <c r="V379">
        <f t="shared" ca="1" si="67"/>
        <v>0</v>
      </c>
      <c r="W379">
        <f t="shared" ca="1" si="68"/>
        <v>0</v>
      </c>
      <c r="X379">
        <f t="shared" ca="1" si="69"/>
        <v>0</v>
      </c>
      <c r="Y379">
        <f t="shared" ca="1" si="70"/>
        <v>5</v>
      </c>
      <c r="Z379" t="str">
        <f t="shared" si="71"/>
        <v>Seng</v>
      </c>
      <c r="AA379">
        <f ca="1">VLOOKUP(Y379,音调排序索引表!$A$1:$B$14,2,FALSE)</f>
        <v>4</v>
      </c>
    </row>
    <row r="380" spans="1:27" ht="18.75" customHeight="1">
      <c r="A380" s="4"/>
      <c r="B380" s="4"/>
      <c r="C380" s="2"/>
      <c r="D380" s="2"/>
      <c r="E380" s="3"/>
      <c r="F380" s="2"/>
      <c r="G380" s="2"/>
      <c r="H380" s="1" t="str">
        <f>IF(LEFT(竖总表!F380,1)="`",RIGHT(竖总表!F380,LEN(竖总表!F380)-1),竖总表!F380)</f>
        <v>she2</v>
      </c>
      <c r="I380" s="1" t="str">
        <f t="shared" si="60"/>
        <v>se2</v>
      </c>
      <c r="J380" s="1" t="str">
        <f t="shared" si="61"/>
        <v>se</v>
      </c>
      <c r="K380" s="1" t="str">
        <f t="shared" si="62"/>
        <v>s</v>
      </c>
      <c r="L380" s="1" t="str">
        <f t="shared" si="63"/>
        <v>e</v>
      </c>
      <c r="M380" s="1">
        <f t="shared" si="64"/>
        <v>2</v>
      </c>
      <c r="N380" s="1">
        <f t="shared" si="65"/>
        <v>1</v>
      </c>
      <c r="O380" s="1">
        <v>1</v>
      </c>
      <c r="P380">
        <v>1</v>
      </c>
      <c r="Q380">
        <f ca="1">IFERROR(_xlfn.IFNA(MATCH($J380,INDIRECT("J"&amp;(1+P380)):$J$507,0)+P380,""),"")</f>
        <v>380</v>
      </c>
      <c r="R380" t="str">
        <f ca="1">IFERROR(_xlfn.IFNA(MATCH($J380,INDIRECT("J"&amp;(1+Q380)):$J$507,0)+Q380,""),"")</f>
        <v/>
      </c>
      <c r="S380" t="str">
        <f ca="1">IFERROR(_xlfn.IFNA(MATCH($J380,INDIRECT("J"&amp;(1+R380)):$J$507,0)+R380,""),"")</f>
        <v/>
      </c>
      <c r="T380" t="str">
        <f ca="1">IFERROR(_xlfn.IFNA(MATCH($J380,INDIRECT("J"&amp;(1+S380)):$J$507,0)+S380,""),"")</f>
        <v/>
      </c>
      <c r="U380">
        <f t="shared" ca="1" si="66"/>
        <v>2</v>
      </c>
      <c r="V380">
        <f t="shared" ca="1" si="67"/>
        <v>0</v>
      </c>
      <c r="W380">
        <f t="shared" ca="1" si="68"/>
        <v>0</v>
      </c>
      <c r="X380">
        <f t="shared" ca="1" si="69"/>
        <v>0</v>
      </c>
      <c r="Y380">
        <f t="shared" ca="1" si="70"/>
        <v>3</v>
      </c>
      <c r="Z380" t="str">
        <f t="shared" si="71"/>
        <v>Se</v>
      </c>
      <c r="AA380">
        <f ca="1">VLOOKUP(Y380,音调排序索引表!$A$1:$B$14,2,FALSE)</f>
        <v>2</v>
      </c>
    </row>
    <row r="381" spans="1:27" ht="18.75" customHeight="1">
      <c r="A381" s="4"/>
      <c r="B381" s="4"/>
      <c r="C381" s="2"/>
      <c r="D381" s="2"/>
      <c r="E381" s="3"/>
      <c r="F381" s="2"/>
      <c r="G381" s="2"/>
      <c r="H381" s="1" t="str">
        <f>IF(LEFT(竖总表!F381,1)="`",RIGHT(竖总表!F381,LEN(竖总表!F381)-1),竖总表!F381)</f>
        <v>sha1</v>
      </c>
      <c r="I381" s="1" t="str">
        <f t="shared" si="60"/>
        <v>sa1</v>
      </c>
      <c r="J381" s="1" t="str">
        <f t="shared" si="61"/>
        <v>sa</v>
      </c>
      <c r="K381" s="1" t="str">
        <f t="shared" si="62"/>
        <v>s</v>
      </c>
      <c r="L381" s="1" t="str">
        <f t="shared" si="63"/>
        <v>a</v>
      </c>
      <c r="M381" s="1">
        <f t="shared" si="64"/>
        <v>1</v>
      </c>
      <c r="N381" s="1">
        <f t="shared" si="65"/>
        <v>2</v>
      </c>
      <c r="O381" s="1">
        <v>1</v>
      </c>
      <c r="P381">
        <v>1</v>
      </c>
      <c r="Q381">
        <f ca="1">IFERROR(_xlfn.IFNA(MATCH($J381,INDIRECT("J"&amp;(1+P381)):$J$507,0)+P381,""),"")</f>
        <v>376</v>
      </c>
      <c r="R381">
        <f ca="1">IFERROR(_xlfn.IFNA(MATCH($J381,INDIRECT("J"&amp;(1+Q381)):$J$507,0)+Q381,""),"")</f>
        <v>381</v>
      </c>
      <c r="S381" t="str">
        <f ca="1">IFERROR(_xlfn.IFNA(MATCH($J381,INDIRECT("J"&amp;(1+R381)):$J$507,0)+R381,""),"")</f>
        <v/>
      </c>
      <c r="T381" t="str">
        <f ca="1">IFERROR(_xlfn.IFNA(MATCH($J381,INDIRECT("J"&amp;(1+S381)):$J$507,0)+S381,""),"")</f>
        <v/>
      </c>
      <c r="U381">
        <f t="shared" ca="1" si="66"/>
        <v>4</v>
      </c>
      <c r="V381">
        <f t="shared" ca="1" si="67"/>
        <v>1</v>
      </c>
      <c r="W381">
        <f t="shared" ca="1" si="68"/>
        <v>0</v>
      </c>
      <c r="X381">
        <f t="shared" ca="1" si="69"/>
        <v>0</v>
      </c>
      <c r="Y381">
        <f t="shared" ca="1" si="70"/>
        <v>10</v>
      </c>
      <c r="Z381" t="str">
        <f t="shared" si="71"/>
        <v>Sa</v>
      </c>
      <c r="AA381">
        <f ca="1">VLOOKUP(Y381,音调排序索引表!$A$1:$B$14,2,FALSE)</f>
        <v>14</v>
      </c>
    </row>
    <row r="382" spans="1:27" ht="18.75" customHeight="1">
      <c r="A382" s="4"/>
      <c r="B382" s="4"/>
      <c r="C382" s="2"/>
      <c r="D382" s="2"/>
      <c r="E382" s="3"/>
      <c r="F382" s="2"/>
      <c r="G382" s="2"/>
      <c r="H382" s="1" t="str">
        <f>IF(LEFT(竖总表!F382,1)="`",RIGHT(竖总表!F382,LEN(竖总表!F382)-1),竖总表!F382)</f>
        <v>shi4</v>
      </c>
      <c r="I382" s="1" t="str">
        <f t="shared" si="60"/>
        <v>si4</v>
      </c>
      <c r="J382" s="1" t="str">
        <f t="shared" si="61"/>
        <v>si</v>
      </c>
      <c r="K382" s="1" t="str">
        <f t="shared" si="62"/>
        <v>s</v>
      </c>
      <c r="L382" s="1" t="str">
        <f t="shared" si="63"/>
        <v>i</v>
      </c>
      <c r="M382" s="1">
        <f t="shared" si="64"/>
        <v>4</v>
      </c>
      <c r="N382" s="1">
        <f t="shared" si="65"/>
        <v>2</v>
      </c>
      <c r="O382" s="1">
        <v>1</v>
      </c>
      <c r="P382">
        <v>1</v>
      </c>
      <c r="Q382">
        <f ca="1">IFERROR(_xlfn.IFNA(MATCH($J382,INDIRECT("J"&amp;(1+P382)):$J$507,0)+P382,""),"")</f>
        <v>304</v>
      </c>
      <c r="R382">
        <f ca="1">IFERROR(_xlfn.IFNA(MATCH($J382,INDIRECT("J"&amp;(1+Q382)):$J$507,0)+Q382,""),"")</f>
        <v>382</v>
      </c>
      <c r="S382" t="str">
        <f ca="1">IFERROR(_xlfn.IFNA(MATCH($J382,INDIRECT("J"&amp;(1+R382)):$J$507,0)+R382,""),"")</f>
        <v/>
      </c>
      <c r="T382" t="str">
        <f ca="1">IFERROR(_xlfn.IFNA(MATCH($J382,INDIRECT("J"&amp;(1+S382)):$J$507,0)+S382,""),"")</f>
        <v/>
      </c>
      <c r="U382">
        <f t="shared" ca="1" si="66"/>
        <v>1</v>
      </c>
      <c r="V382">
        <f t="shared" ca="1" si="67"/>
        <v>4</v>
      </c>
      <c r="W382">
        <f t="shared" ca="1" si="68"/>
        <v>0</v>
      </c>
      <c r="X382">
        <f t="shared" ca="1" si="69"/>
        <v>0</v>
      </c>
      <c r="Y382">
        <f t="shared" ca="1" si="70"/>
        <v>10</v>
      </c>
      <c r="Z382" t="str">
        <f t="shared" si="71"/>
        <v>Si</v>
      </c>
      <c r="AA382">
        <f ca="1">VLOOKUP(Y382,音调排序索引表!$A$1:$B$14,2,FALSE)</f>
        <v>14</v>
      </c>
    </row>
    <row r="383" spans="1:27" ht="18.75" customHeight="1">
      <c r="A383" s="4"/>
      <c r="B383" s="4"/>
      <c r="C383" s="2"/>
      <c r="D383" s="2"/>
      <c r="E383" s="3"/>
      <c r="F383" s="2"/>
      <c r="G383" s="2"/>
      <c r="H383" s="1" t="str">
        <f>IF(LEFT(竖总表!F383,1)="`",RIGHT(竖总表!F383,LEN(竖总表!F383)-1),竖总表!F383)</f>
        <v>shan1</v>
      </c>
      <c r="I383" s="1" t="str">
        <f t="shared" si="60"/>
        <v>san1</v>
      </c>
      <c r="J383" s="1" t="str">
        <f t="shared" si="61"/>
        <v>san</v>
      </c>
      <c r="K383" s="1" t="str">
        <f t="shared" si="62"/>
        <v>s</v>
      </c>
      <c r="L383" s="1" t="str">
        <f t="shared" si="63"/>
        <v>an</v>
      </c>
      <c r="M383" s="1">
        <f t="shared" si="64"/>
        <v>1</v>
      </c>
      <c r="N383" s="1">
        <f t="shared" si="65"/>
        <v>2</v>
      </c>
      <c r="O383" s="1">
        <v>1</v>
      </c>
      <c r="P383">
        <v>1</v>
      </c>
      <c r="Q383">
        <f ca="1">IFERROR(_xlfn.IFNA(MATCH($J383,INDIRECT("J"&amp;(1+P383)):$J$507,0)+P383,""),"")</f>
        <v>377</v>
      </c>
      <c r="R383">
        <f ca="1">IFERROR(_xlfn.IFNA(MATCH($J383,INDIRECT("J"&amp;(1+Q383)):$J$507,0)+Q383,""),"")</f>
        <v>383</v>
      </c>
      <c r="S383" t="str">
        <f ca="1">IFERROR(_xlfn.IFNA(MATCH($J383,INDIRECT("J"&amp;(1+R383)):$J$507,0)+R383,""),"")</f>
        <v/>
      </c>
      <c r="T383" t="str">
        <f ca="1">IFERROR(_xlfn.IFNA(MATCH($J383,INDIRECT("J"&amp;(1+S383)):$J$507,0)+S383,""),"")</f>
        <v/>
      </c>
      <c r="U383">
        <f t="shared" ca="1" si="66"/>
        <v>4</v>
      </c>
      <c r="V383">
        <f t="shared" ca="1" si="67"/>
        <v>1</v>
      </c>
      <c r="W383">
        <f t="shared" ca="1" si="68"/>
        <v>0</v>
      </c>
      <c r="X383">
        <f t="shared" ca="1" si="69"/>
        <v>0</v>
      </c>
      <c r="Y383">
        <f t="shared" ca="1" si="70"/>
        <v>10</v>
      </c>
      <c r="Z383" t="str">
        <f t="shared" si="71"/>
        <v>San</v>
      </c>
      <c r="AA383">
        <f ca="1">VLOOKUP(Y383,音调排序索引表!$A$1:$B$14,2,FALSE)</f>
        <v>14</v>
      </c>
    </row>
    <row r="384" spans="1:27" ht="18.75" customHeight="1">
      <c r="A384" s="4"/>
      <c r="B384" s="4"/>
      <c r="C384" s="2"/>
      <c r="D384" s="2"/>
      <c r="E384" s="3"/>
      <c r="F384" s="2"/>
      <c r="G384" s="2"/>
      <c r="H384" s="1" t="str">
        <f>IF(LEFT(竖总表!F384,1)="`",RIGHT(竖总表!F384,LEN(竖总表!F384)-1),竖总表!F384)</f>
        <v>shuang1</v>
      </c>
      <c r="I384" s="1" t="str">
        <f t="shared" si="60"/>
        <v>suang1</v>
      </c>
      <c r="J384" s="1" t="str">
        <f t="shared" si="61"/>
        <v>suang</v>
      </c>
      <c r="K384" s="1" t="str">
        <f t="shared" si="62"/>
        <v>s</v>
      </c>
      <c r="L384" s="1" t="str">
        <f t="shared" si="63"/>
        <v>uang</v>
      </c>
      <c r="M384" s="1">
        <f t="shared" si="64"/>
        <v>1</v>
      </c>
      <c r="N384" s="1">
        <f t="shared" si="65"/>
        <v>1</v>
      </c>
      <c r="O384" s="1">
        <v>1</v>
      </c>
      <c r="P384">
        <v>1</v>
      </c>
      <c r="Q384">
        <f ca="1">IFERROR(_xlfn.IFNA(MATCH($J384,INDIRECT("J"&amp;(1+P384)):$J$507,0)+P384,""),"")</f>
        <v>384</v>
      </c>
      <c r="R384" t="str">
        <f ca="1">IFERROR(_xlfn.IFNA(MATCH($J384,INDIRECT("J"&amp;(1+Q384)):$J$507,0)+Q384,""),"")</f>
        <v/>
      </c>
      <c r="S384" t="str">
        <f ca="1">IFERROR(_xlfn.IFNA(MATCH($J384,INDIRECT("J"&amp;(1+R384)):$J$507,0)+R384,""),"")</f>
        <v/>
      </c>
      <c r="T384" t="str">
        <f ca="1">IFERROR(_xlfn.IFNA(MATCH($J384,INDIRECT("J"&amp;(1+S384)):$J$507,0)+S384,""),"")</f>
        <v/>
      </c>
      <c r="U384">
        <f t="shared" ca="1" si="66"/>
        <v>1</v>
      </c>
      <c r="V384">
        <f t="shared" ca="1" si="67"/>
        <v>0</v>
      </c>
      <c r="W384">
        <f t="shared" ca="1" si="68"/>
        <v>0</v>
      </c>
      <c r="X384">
        <f t="shared" ca="1" si="69"/>
        <v>0</v>
      </c>
      <c r="Y384">
        <f t="shared" ca="1" si="70"/>
        <v>2</v>
      </c>
      <c r="Z384" t="str">
        <f t="shared" si="71"/>
        <v>Suang</v>
      </c>
      <c r="AA384">
        <f ca="1">VLOOKUP(Y384,音调排序索引表!$A$1:$B$14,2,FALSE)</f>
        <v>1</v>
      </c>
    </row>
    <row r="385" spans="1:27" ht="18.75" customHeight="1">
      <c r="A385" s="4"/>
      <c r="B385" s="4"/>
      <c r="C385" s="2"/>
      <c r="D385" s="2"/>
      <c r="E385" s="3"/>
      <c r="F385" s="2"/>
      <c r="G385" s="2"/>
      <c r="H385" s="1" t="str">
        <f>IF(LEFT(竖总表!F385,1)="`",RIGHT(竖总表!F385,LEN(竖总表!F385)-1),竖总表!F385)</f>
        <v>shao1</v>
      </c>
      <c r="I385" s="1" t="str">
        <f t="shared" si="60"/>
        <v>sao1</v>
      </c>
      <c r="J385" s="1" t="str">
        <f t="shared" si="61"/>
        <v>sao</v>
      </c>
      <c r="K385" s="1" t="str">
        <f t="shared" si="62"/>
        <v>s</v>
      </c>
      <c r="L385" s="1" t="str">
        <f t="shared" si="63"/>
        <v>ao</v>
      </c>
      <c r="M385" s="1">
        <f t="shared" si="64"/>
        <v>1</v>
      </c>
      <c r="N385" s="1">
        <f t="shared" si="65"/>
        <v>2</v>
      </c>
      <c r="O385" s="1">
        <v>1</v>
      </c>
      <c r="P385">
        <v>1</v>
      </c>
      <c r="Q385">
        <f ca="1">IFERROR(_xlfn.IFNA(MATCH($J385,INDIRECT("J"&amp;(1+P385)):$J$507,0)+P385,""),"")</f>
        <v>106</v>
      </c>
      <c r="R385">
        <f ca="1">IFERROR(_xlfn.IFNA(MATCH($J385,INDIRECT("J"&amp;(1+Q385)):$J$507,0)+Q385,""),"")</f>
        <v>385</v>
      </c>
      <c r="S385" t="str">
        <f ca="1">IFERROR(_xlfn.IFNA(MATCH($J385,INDIRECT("J"&amp;(1+R385)):$J$507,0)+R385,""),"")</f>
        <v/>
      </c>
      <c r="T385" t="str">
        <f ca="1">IFERROR(_xlfn.IFNA(MATCH($J385,INDIRECT("J"&amp;(1+S385)):$J$507,0)+S385,""),"")</f>
        <v/>
      </c>
      <c r="U385">
        <f t="shared" ca="1" si="66"/>
        <v>2</v>
      </c>
      <c r="V385">
        <f t="shared" ca="1" si="67"/>
        <v>1</v>
      </c>
      <c r="W385">
        <f t="shared" ca="1" si="68"/>
        <v>0</v>
      </c>
      <c r="X385">
        <f t="shared" ca="1" si="69"/>
        <v>0</v>
      </c>
      <c r="Y385">
        <f t="shared" ca="1" si="70"/>
        <v>6</v>
      </c>
      <c r="Z385" t="str">
        <f t="shared" si="71"/>
        <v>Sao</v>
      </c>
      <c r="AA385">
        <f ca="1">VLOOKUP(Y385,音调排序索引表!$A$1:$B$14,2,FALSE)</f>
        <v>12</v>
      </c>
    </row>
    <row r="386" spans="1:27" ht="18.75" customHeight="1">
      <c r="A386" s="4"/>
      <c r="B386" s="4"/>
      <c r="C386" s="2"/>
      <c r="D386" s="2"/>
      <c r="E386" s="3"/>
      <c r="F386" s="2"/>
      <c r="G386" s="2"/>
      <c r="H386" s="1" t="str">
        <f>IF(LEFT(竖总表!F386,1)="`",RIGHT(竖总表!F386,LEN(竖总表!F386)-1),竖总表!F386)</f>
        <v>shen2</v>
      </c>
      <c r="I386" s="1" t="str">
        <f t="shared" ref="I386:I449" si="72">IF(MID(H386,2,1)="h",LEFT(H386,1)&amp;RIGHT(H386,LEN(H386)-2),H386)</f>
        <v>sen2</v>
      </c>
      <c r="J386" s="1" t="str">
        <f t="shared" ref="J386:J449" si="73">LEFT(I386,LEN(I386)-1)</f>
        <v>sen</v>
      </c>
      <c r="K386" s="1" t="str">
        <f t="shared" ref="K386:K449" si="74">LEFT(I386,1)</f>
        <v>s</v>
      </c>
      <c r="L386" s="1" t="str">
        <f t="shared" ref="L386:L449" si="75">IF(OR(K386="a",K386="e",K386="o"),LEFT(I386,LEN(I386)-1),MID(I386,2,LEN(I386)-2))</f>
        <v>en</v>
      </c>
      <c r="M386" s="1">
        <f t="shared" ref="M386:M449" si="76">_xlfn.NUMBERVALUE(RIGHT(I386,1))</f>
        <v>2</v>
      </c>
      <c r="N386" s="1">
        <f t="shared" ref="N386:N449" si="77">COUNTIF(J:J,J386)</f>
        <v>1</v>
      </c>
      <c r="O386" s="1">
        <v>1</v>
      </c>
      <c r="P386">
        <v>1</v>
      </c>
      <c r="Q386">
        <f ca="1">IFERROR(_xlfn.IFNA(MATCH($J386,INDIRECT("J"&amp;(1+P386)):$J$507,0)+P386,""),"")</f>
        <v>386</v>
      </c>
      <c r="R386" t="str">
        <f ca="1">IFERROR(_xlfn.IFNA(MATCH($J386,INDIRECT("J"&amp;(1+Q386)):$J$507,0)+Q386,""),"")</f>
        <v/>
      </c>
      <c r="S386" t="str">
        <f ca="1">IFERROR(_xlfn.IFNA(MATCH($J386,INDIRECT("J"&amp;(1+R386)):$J$507,0)+R386,""),"")</f>
        <v/>
      </c>
      <c r="T386" t="str">
        <f ca="1">IFERROR(_xlfn.IFNA(MATCH($J386,INDIRECT("J"&amp;(1+S386)):$J$507,0)+S386,""),"")</f>
        <v/>
      </c>
      <c r="U386">
        <f t="shared" ref="U386:U449" ca="1" si="78">IFERROR(INDEX($M:$M,Q386),0)</f>
        <v>2</v>
      </c>
      <c r="V386">
        <f t="shared" ref="V386:V449" ca="1" si="79">IFERROR(INDEX($M:$M,R386),0)</f>
        <v>0</v>
      </c>
      <c r="W386">
        <f t="shared" ref="W386:W449" ca="1" si="80">IFERROR(INDEX($M:$M,S386),0)</f>
        <v>0</v>
      </c>
      <c r="X386">
        <f t="shared" ref="X386:X449" ca="1" si="81">IFERROR(INDEX($M:$M,T386),0)</f>
        <v>0</v>
      </c>
      <c r="Y386">
        <f t="shared" ref="Y386:Y449" ca="1" si="82">(U386+1)*(V386+1)*(W386+1)*(X386+1)</f>
        <v>3</v>
      </c>
      <c r="Z386" t="str">
        <f t="shared" ref="Z386:Z449" si="83">UPPER(K386)&amp;L386</f>
        <v>Sen</v>
      </c>
      <c r="AA386">
        <f ca="1">VLOOKUP(Y386,音调排序索引表!$A$1:$B$14,2,FALSE)</f>
        <v>2</v>
      </c>
    </row>
    <row r="387" spans="1:27" ht="18.75" customHeight="1">
      <c r="A387" s="4"/>
      <c r="B387" s="4"/>
      <c r="C387" s="2"/>
      <c r="D387" s="2"/>
      <c r="E387" s="3"/>
      <c r="F387" s="2"/>
      <c r="G387" s="2"/>
      <c r="H387" s="1" t="str">
        <f>IF(LEFT(竖总表!F387,1)="`",RIGHT(竖总表!F387,LEN(竖总表!F387)-1),竖总表!F387)</f>
        <v>suan1</v>
      </c>
      <c r="I387" s="1" t="str">
        <f t="shared" si="72"/>
        <v>suan1</v>
      </c>
      <c r="J387" s="1" t="str">
        <f t="shared" si="73"/>
        <v>suan</v>
      </c>
      <c r="K387" s="1" t="str">
        <f t="shared" si="74"/>
        <v>s</v>
      </c>
      <c r="L387" s="1" t="str">
        <f t="shared" si="75"/>
        <v>uan</v>
      </c>
      <c r="M387" s="1">
        <f t="shared" si="76"/>
        <v>1</v>
      </c>
      <c r="N387" s="1">
        <f t="shared" si="77"/>
        <v>2</v>
      </c>
      <c r="O387" s="1">
        <v>1</v>
      </c>
      <c r="P387">
        <v>1</v>
      </c>
      <c r="Q387">
        <f ca="1">IFERROR(_xlfn.IFNA(MATCH($J387,INDIRECT("J"&amp;(1+P387)):$J$507,0)+P387,""),"")</f>
        <v>387</v>
      </c>
      <c r="R387">
        <f ca="1">IFERROR(_xlfn.IFNA(MATCH($J387,INDIRECT("J"&amp;(1+Q387)):$J$507,0)+Q387,""),"")</f>
        <v>390</v>
      </c>
      <c r="S387" t="str">
        <f ca="1">IFERROR(_xlfn.IFNA(MATCH($J387,INDIRECT("J"&amp;(1+R387)):$J$507,0)+R387,""),"")</f>
        <v/>
      </c>
      <c r="T387" t="str">
        <f ca="1">IFERROR(_xlfn.IFNA(MATCH($J387,INDIRECT("J"&amp;(1+S387)):$J$507,0)+S387,""),"")</f>
        <v/>
      </c>
      <c r="U387">
        <f t="shared" ca="1" si="78"/>
        <v>1</v>
      </c>
      <c r="V387">
        <f t="shared" ca="1" si="79"/>
        <v>4</v>
      </c>
      <c r="W387">
        <f t="shared" ca="1" si="80"/>
        <v>0</v>
      </c>
      <c r="X387">
        <f t="shared" ca="1" si="81"/>
        <v>0</v>
      </c>
      <c r="Y387">
        <f t="shared" ca="1" si="82"/>
        <v>10</v>
      </c>
      <c r="Z387" t="str">
        <f t="shared" si="83"/>
        <v>Suan</v>
      </c>
      <c r="AA387">
        <f ca="1">VLOOKUP(Y387,音调排序索引表!$A$1:$B$14,2,FALSE)</f>
        <v>14</v>
      </c>
    </row>
    <row r="388" spans="1:27" ht="18.75" customHeight="1">
      <c r="A388" s="4"/>
      <c r="B388" s="4"/>
      <c r="C388" s="2"/>
      <c r="D388" s="2"/>
      <c r="E388" s="5"/>
      <c r="F388" s="2"/>
      <c r="G388" s="2"/>
      <c r="H388" s="1" t="str">
        <f>IF(LEFT(竖总表!F388,1)="`",RIGHT(竖总表!F388,LEN(竖总表!F388)-1),竖总表!F388)</f>
        <v>suo3</v>
      </c>
      <c r="I388" s="1" t="str">
        <f t="shared" si="72"/>
        <v>suo3</v>
      </c>
      <c r="J388" s="1" t="str">
        <f t="shared" si="73"/>
        <v>suo</v>
      </c>
      <c r="K388" s="1" t="str">
        <f t="shared" si="74"/>
        <v>s</v>
      </c>
      <c r="L388" s="1" t="str">
        <f t="shared" si="75"/>
        <v>uo</v>
      </c>
      <c r="M388" s="1">
        <f t="shared" si="76"/>
        <v>3</v>
      </c>
      <c r="N388" s="1">
        <f t="shared" si="77"/>
        <v>1</v>
      </c>
      <c r="O388" s="1">
        <v>1</v>
      </c>
      <c r="P388">
        <v>1</v>
      </c>
      <c r="Q388">
        <f ca="1">IFERROR(_xlfn.IFNA(MATCH($J388,INDIRECT("J"&amp;(1+P388)):$J$507,0)+P388,""),"")</f>
        <v>388</v>
      </c>
      <c r="R388" t="str">
        <f ca="1">IFERROR(_xlfn.IFNA(MATCH($J388,INDIRECT("J"&amp;(1+Q388)):$J$507,0)+Q388,""),"")</f>
        <v/>
      </c>
      <c r="S388" t="str">
        <f ca="1">IFERROR(_xlfn.IFNA(MATCH($J388,INDIRECT("J"&amp;(1+R388)):$J$507,0)+R388,""),"")</f>
        <v/>
      </c>
      <c r="T388" t="str">
        <f ca="1">IFERROR(_xlfn.IFNA(MATCH($J388,INDIRECT("J"&amp;(1+S388)):$J$507,0)+S388,""),"")</f>
        <v/>
      </c>
      <c r="U388">
        <f t="shared" ca="1" si="78"/>
        <v>3</v>
      </c>
      <c r="V388">
        <f t="shared" ca="1" si="79"/>
        <v>0</v>
      </c>
      <c r="W388">
        <f t="shared" ca="1" si="80"/>
        <v>0</v>
      </c>
      <c r="X388">
        <f t="shared" ca="1" si="81"/>
        <v>0</v>
      </c>
      <c r="Y388">
        <f t="shared" ca="1" si="82"/>
        <v>4</v>
      </c>
      <c r="Z388" t="str">
        <f t="shared" si="83"/>
        <v>Suo</v>
      </c>
      <c r="AA388">
        <f ca="1">VLOOKUP(Y388,音调排序索引表!$A$1:$B$14,2,FALSE)</f>
        <v>3</v>
      </c>
    </row>
    <row r="389" spans="1:27" ht="18.75" customHeight="1">
      <c r="A389" s="4"/>
      <c r="B389" s="4"/>
      <c r="C389" s="2"/>
      <c r="D389" s="2"/>
      <c r="E389" s="3"/>
      <c r="F389" s="2"/>
      <c r="G389" s="2"/>
      <c r="H389" s="1" t="str">
        <f>IF(LEFT(竖总表!F389,1)="`",RIGHT(竖总表!F389,LEN(竖总表!F389)-1),竖总表!F389)</f>
        <v>song1</v>
      </c>
      <c r="I389" s="1" t="str">
        <f t="shared" si="72"/>
        <v>song1</v>
      </c>
      <c r="J389" s="1" t="str">
        <f t="shared" si="73"/>
        <v>song</v>
      </c>
      <c r="K389" s="1" t="str">
        <f t="shared" si="74"/>
        <v>s</v>
      </c>
      <c r="L389" s="1" t="str">
        <f t="shared" si="75"/>
        <v>ong</v>
      </c>
      <c r="M389" s="1">
        <f t="shared" si="76"/>
        <v>1</v>
      </c>
      <c r="N389" s="1">
        <f t="shared" si="77"/>
        <v>1</v>
      </c>
      <c r="O389" s="1">
        <v>1</v>
      </c>
      <c r="P389">
        <v>1</v>
      </c>
      <c r="Q389">
        <f ca="1">IFERROR(_xlfn.IFNA(MATCH($J389,INDIRECT("J"&amp;(1+P389)):$J$507,0)+P389,""),"")</f>
        <v>389</v>
      </c>
      <c r="R389" t="str">
        <f ca="1">IFERROR(_xlfn.IFNA(MATCH($J389,INDIRECT("J"&amp;(1+Q389)):$J$507,0)+Q389,""),"")</f>
        <v/>
      </c>
      <c r="S389" t="str">
        <f ca="1">IFERROR(_xlfn.IFNA(MATCH($J389,INDIRECT("J"&amp;(1+R389)):$J$507,0)+R389,""),"")</f>
        <v/>
      </c>
      <c r="T389" t="str">
        <f ca="1">IFERROR(_xlfn.IFNA(MATCH($J389,INDIRECT("J"&amp;(1+S389)):$J$507,0)+S389,""),"")</f>
        <v/>
      </c>
      <c r="U389">
        <f t="shared" ca="1" si="78"/>
        <v>1</v>
      </c>
      <c r="V389">
        <f t="shared" ca="1" si="79"/>
        <v>0</v>
      </c>
      <c r="W389">
        <f t="shared" ca="1" si="80"/>
        <v>0</v>
      </c>
      <c r="X389">
        <f t="shared" ca="1" si="81"/>
        <v>0</v>
      </c>
      <c r="Y389">
        <f t="shared" ca="1" si="82"/>
        <v>2</v>
      </c>
      <c r="Z389" t="str">
        <f t="shared" si="83"/>
        <v>Song</v>
      </c>
      <c r="AA389">
        <f ca="1">VLOOKUP(Y389,音调排序索引表!$A$1:$B$14,2,FALSE)</f>
        <v>1</v>
      </c>
    </row>
    <row r="390" spans="1:27" ht="18.75" customHeight="1">
      <c r="A390" s="4"/>
      <c r="B390" s="4"/>
      <c r="C390" s="2"/>
      <c r="D390" s="2"/>
      <c r="E390" s="3"/>
      <c r="F390" s="2"/>
      <c r="G390" s="2"/>
      <c r="H390" s="1" t="str">
        <f>IF(LEFT(竖总表!F390,1)="`",RIGHT(竖总表!F390,LEN(竖总表!F390)-1),竖总表!F390)</f>
        <v>suan4</v>
      </c>
      <c r="I390" s="1" t="str">
        <f t="shared" si="72"/>
        <v>suan4</v>
      </c>
      <c r="J390" s="1" t="str">
        <f t="shared" si="73"/>
        <v>suan</v>
      </c>
      <c r="K390" s="1" t="str">
        <f t="shared" si="74"/>
        <v>s</v>
      </c>
      <c r="L390" s="1" t="str">
        <f t="shared" si="75"/>
        <v>uan</v>
      </c>
      <c r="M390" s="1">
        <f t="shared" si="76"/>
        <v>4</v>
      </c>
      <c r="N390" s="1">
        <f t="shared" si="77"/>
        <v>2</v>
      </c>
      <c r="O390" s="1">
        <v>1</v>
      </c>
      <c r="P390">
        <v>1</v>
      </c>
      <c r="Q390">
        <f ca="1">IFERROR(_xlfn.IFNA(MATCH($J390,INDIRECT("J"&amp;(1+P390)):$J$507,0)+P390,""),"")</f>
        <v>387</v>
      </c>
      <c r="R390">
        <f ca="1">IFERROR(_xlfn.IFNA(MATCH($J390,INDIRECT("J"&amp;(1+Q390)):$J$507,0)+Q390,""),"")</f>
        <v>390</v>
      </c>
      <c r="S390" t="str">
        <f ca="1">IFERROR(_xlfn.IFNA(MATCH($J390,INDIRECT("J"&amp;(1+R390)):$J$507,0)+R390,""),"")</f>
        <v/>
      </c>
      <c r="T390" t="str">
        <f ca="1">IFERROR(_xlfn.IFNA(MATCH($J390,INDIRECT("J"&amp;(1+S390)):$J$507,0)+S390,""),"")</f>
        <v/>
      </c>
      <c r="U390">
        <f t="shared" ca="1" si="78"/>
        <v>1</v>
      </c>
      <c r="V390">
        <f t="shared" ca="1" si="79"/>
        <v>4</v>
      </c>
      <c r="W390">
        <f t="shared" ca="1" si="80"/>
        <v>0</v>
      </c>
      <c r="X390">
        <f t="shared" ca="1" si="81"/>
        <v>0</v>
      </c>
      <c r="Y390">
        <f t="shared" ca="1" si="82"/>
        <v>10</v>
      </c>
      <c r="Z390" t="str">
        <f t="shared" si="83"/>
        <v>Suan</v>
      </c>
      <c r="AA390">
        <f ca="1">VLOOKUP(Y390,音调排序索引表!$A$1:$B$14,2,FALSE)</f>
        <v>14</v>
      </c>
    </row>
    <row r="391" spans="1:27" ht="18.75" customHeight="1">
      <c r="A391" s="4"/>
      <c r="B391" s="4"/>
      <c r="C391" s="2"/>
      <c r="D391" s="2"/>
      <c r="E391" s="5"/>
      <c r="F391" s="2"/>
      <c r="G391" s="2"/>
      <c r="H391" s="1" t="str">
        <f>IF(LEFT(竖总表!F391,1)="`",RIGHT(竖总表!F391,LEN(竖总表!F391)-1),竖总表!F391)</f>
        <v>shu1</v>
      </c>
      <c r="I391" s="1" t="str">
        <f t="shared" si="72"/>
        <v>su1</v>
      </c>
      <c r="J391" s="1" t="str">
        <f t="shared" si="73"/>
        <v>su</v>
      </c>
      <c r="K391" s="1" t="str">
        <f t="shared" si="74"/>
        <v>s</v>
      </c>
      <c r="L391" s="1" t="str">
        <f t="shared" si="75"/>
        <v>u</v>
      </c>
      <c r="M391" s="1">
        <f t="shared" si="76"/>
        <v>1</v>
      </c>
      <c r="N391" s="1">
        <f t="shared" si="77"/>
        <v>1</v>
      </c>
      <c r="O391" s="1">
        <v>1</v>
      </c>
      <c r="P391">
        <v>1</v>
      </c>
      <c r="Q391">
        <f ca="1">IFERROR(_xlfn.IFNA(MATCH($J391,INDIRECT("J"&amp;(1+P391)):$J$507,0)+P391,""),"")</f>
        <v>391</v>
      </c>
      <c r="R391" t="str">
        <f ca="1">IFERROR(_xlfn.IFNA(MATCH($J391,INDIRECT("J"&amp;(1+Q391)):$J$507,0)+Q391,""),"")</f>
        <v/>
      </c>
      <c r="S391" t="str">
        <f ca="1">IFERROR(_xlfn.IFNA(MATCH($J391,INDIRECT("J"&amp;(1+R391)):$J$507,0)+R391,""),"")</f>
        <v/>
      </c>
      <c r="T391" t="str">
        <f ca="1">IFERROR(_xlfn.IFNA(MATCH($J391,INDIRECT("J"&amp;(1+S391)):$J$507,0)+S391,""),"")</f>
        <v/>
      </c>
      <c r="U391">
        <f t="shared" ca="1" si="78"/>
        <v>1</v>
      </c>
      <c r="V391">
        <f t="shared" ca="1" si="79"/>
        <v>0</v>
      </c>
      <c r="W391">
        <f t="shared" ca="1" si="80"/>
        <v>0</v>
      </c>
      <c r="X391">
        <f t="shared" ca="1" si="81"/>
        <v>0</v>
      </c>
      <c r="Y391">
        <f t="shared" ca="1" si="82"/>
        <v>2</v>
      </c>
      <c r="Z391" t="str">
        <f t="shared" si="83"/>
        <v>Su</v>
      </c>
      <c r="AA391">
        <f ca="1">VLOOKUP(Y391,音调排序索引表!$A$1:$B$14,2,FALSE)</f>
        <v>1</v>
      </c>
    </row>
    <row r="392" spans="1:27" ht="18.75" customHeight="1">
      <c r="A392" s="4"/>
      <c r="B392" s="4"/>
      <c r="C392" s="2"/>
      <c r="D392" s="2"/>
      <c r="E392" s="3"/>
      <c r="F392" s="2"/>
      <c r="G392" s="2"/>
      <c r="H392" s="1" t="str">
        <f>IF(LEFT(竖总表!F392,1)="`",RIGHT(竖总表!F392,LEN(竖总表!F392)-1),竖总表!F392)</f>
        <v>shou4</v>
      </c>
      <c r="I392" s="1" t="str">
        <f t="shared" si="72"/>
        <v>sou4</v>
      </c>
      <c r="J392" s="1" t="str">
        <f t="shared" si="73"/>
        <v>sou</v>
      </c>
      <c r="K392" s="1" t="str">
        <f t="shared" si="74"/>
        <v>s</v>
      </c>
      <c r="L392" s="1" t="str">
        <f t="shared" si="75"/>
        <v>ou</v>
      </c>
      <c r="M392" s="1">
        <f t="shared" si="76"/>
        <v>4</v>
      </c>
      <c r="N392" s="1">
        <f t="shared" si="77"/>
        <v>2</v>
      </c>
      <c r="O392" s="1">
        <v>1</v>
      </c>
      <c r="P392">
        <v>1</v>
      </c>
      <c r="Q392">
        <f ca="1">IFERROR(_xlfn.IFNA(MATCH($J392,INDIRECT("J"&amp;(1+P392)):$J$507,0)+P392,""),"")</f>
        <v>392</v>
      </c>
      <c r="R392">
        <f ca="1">IFERROR(_xlfn.IFNA(MATCH($J392,INDIRECT("J"&amp;(1+Q392)):$J$507,0)+Q392,""),"")</f>
        <v>396</v>
      </c>
      <c r="S392" t="str">
        <f ca="1">IFERROR(_xlfn.IFNA(MATCH($J392,INDIRECT("J"&amp;(1+R392)):$J$507,0)+R392,""),"")</f>
        <v/>
      </c>
      <c r="T392" t="str">
        <f ca="1">IFERROR(_xlfn.IFNA(MATCH($J392,INDIRECT("J"&amp;(1+S392)):$J$507,0)+S392,""),"")</f>
        <v/>
      </c>
      <c r="U392">
        <f t="shared" ca="1" si="78"/>
        <v>4</v>
      </c>
      <c r="V392">
        <f t="shared" ca="1" si="79"/>
        <v>1</v>
      </c>
      <c r="W392">
        <f t="shared" ca="1" si="80"/>
        <v>0</v>
      </c>
      <c r="X392">
        <f t="shared" ca="1" si="81"/>
        <v>0</v>
      </c>
      <c r="Y392">
        <f t="shared" ca="1" si="82"/>
        <v>10</v>
      </c>
      <c r="Z392" t="str">
        <f t="shared" si="83"/>
        <v>Sou</v>
      </c>
      <c r="AA392">
        <f ca="1">VLOOKUP(Y392,音调排序索引表!$A$1:$B$14,2,FALSE)</f>
        <v>14</v>
      </c>
    </row>
    <row r="393" spans="1:27" ht="18.75" customHeight="1">
      <c r="A393" s="4"/>
      <c r="B393" s="4"/>
      <c r="C393" s="2"/>
      <c r="D393" s="2"/>
      <c r="E393" s="3"/>
      <c r="F393" s="2"/>
      <c r="G393" s="2"/>
      <c r="H393" s="1" t="str">
        <f>IF(LEFT(竖总表!F393,1)="`",RIGHT(竖总表!F393,LEN(竖总表!F393)-1),竖总表!F393)</f>
        <v>sai4</v>
      </c>
      <c r="I393" s="1" t="str">
        <f t="shared" si="72"/>
        <v>sai4</v>
      </c>
      <c r="J393" s="1" t="str">
        <f t="shared" si="73"/>
        <v>sai</v>
      </c>
      <c r="K393" s="1" t="str">
        <f t="shared" si="74"/>
        <v>s</v>
      </c>
      <c r="L393" s="1" t="str">
        <f t="shared" si="75"/>
        <v>ai</v>
      </c>
      <c r="M393" s="1">
        <f t="shared" si="76"/>
        <v>4</v>
      </c>
      <c r="N393" s="1">
        <f t="shared" si="77"/>
        <v>2</v>
      </c>
      <c r="O393" s="1">
        <v>1</v>
      </c>
      <c r="P393">
        <v>1</v>
      </c>
      <c r="Q393">
        <f ca="1">IFERROR(_xlfn.IFNA(MATCH($J393,INDIRECT("J"&amp;(1+P393)):$J$507,0)+P393,""),"")</f>
        <v>393</v>
      </c>
      <c r="R393">
        <f ca="1">IFERROR(_xlfn.IFNA(MATCH($J393,INDIRECT("J"&amp;(1+Q393)):$J$507,0)+Q393,""),"")</f>
        <v>394</v>
      </c>
      <c r="S393" t="str">
        <f ca="1">IFERROR(_xlfn.IFNA(MATCH($J393,INDIRECT("J"&amp;(1+R393)):$J$507,0)+R393,""),"")</f>
        <v/>
      </c>
      <c r="T393" t="str">
        <f ca="1">IFERROR(_xlfn.IFNA(MATCH($J393,INDIRECT("J"&amp;(1+S393)):$J$507,0)+S393,""),"")</f>
        <v/>
      </c>
      <c r="U393">
        <f t="shared" ca="1" si="78"/>
        <v>4</v>
      </c>
      <c r="V393">
        <f t="shared" ca="1" si="79"/>
        <v>1</v>
      </c>
      <c r="W393">
        <f t="shared" ca="1" si="80"/>
        <v>0</v>
      </c>
      <c r="X393">
        <f t="shared" ca="1" si="81"/>
        <v>0</v>
      </c>
      <c r="Y393">
        <f t="shared" ca="1" si="82"/>
        <v>10</v>
      </c>
      <c r="Z393" t="str">
        <f t="shared" si="83"/>
        <v>Sai</v>
      </c>
      <c r="AA393">
        <f ca="1">VLOOKUP(Y393,音调排序索引表!$A$1:$B$14,2,FALSE)</f>
        <v>14</v>
      </c>
    </row>
    <row r="394" spans="1:27" ht="18.75" customHeight="1">
      <c r="A394" s="4"/>
      <c r="B394" s="4"/>
      <c r="C394" s="2"/>
      <c r="D394" s="2"/>
      <c r="E394" s="3"/>
      <c r="F394" s="2"/>
      <c r="G394" s="2"/>
      <c r="H394" s="1" t="str">
        <f>IF(LEFT(竖总表!F394,1)="`",RIGHT(竖总表!F394,LEN(竖总表!F394)-1),竖总表!F394)</f>
        <v>shai1</v>
      </c>
      <c r="I394" s="1" t="str">
        <f t="shared" si="72"/>
        <v>sai1</v>
      </c>
      <c r="J394" s="1" t="str">
        <f t="shared" si="73"/>
        <v>sai</v>
      </c>
      <c r="K394" s="1" t="str">
        <f t="shared" si="74"/>
        <v>s</v>
      </c>
      <c r="L394" s="1" t="str">
        <f t="shared" si="75"/>
        <v>ai</v>
      </c>
      <c r="M394" s="1">
        <f t="shared" si="76"/>
        <v>1</v>
      </c>
      <c r="N394" s="1">
        <f t="shared" si="77"/>
        <v>2</v>
      </c>
      <c r="O394" s="1">
        <v>1</v>
      </c>
      <c r="P394">
        <v>1</v>
      </c>
      <c r="Q394">
        <f ca="1">IFERROR(_xlfn.IFNA(MATCH($J394,INDIRECT("J"&amp;(1+P394)):$J$507,0)+P394,""),"")</f>
        <v>393</v>
      </c>
      <c r="R394">
        <f ca="1">IFERROR(_xlfn.IFNA(MATCH($J394,INDIRECT("J"&amp;(1+Q394)):$J$507,0)+Q394,""),"")</f>
        <v>394</v>
      </c>
      <c r="S394" t="str">
        <f ca="1">IFERROR(_xlfn.IFNA(MATCH($J394,INDIRECT("J"&amp;(1+R394)):$J$507,0)+R394,""),"")</f>
        <v/>
      </c>
      <c r="T394" t="str">
        <f ca="1">IFERROR(_xlfn.IFNA(MATCH($J394,INDIRECT("J"&amp;(1+S394)):$J$507,0)+S394,""),"")</f>
        <v/>
      </c>
      <c r="U394">
        <f t="shared" ca="1" si="78"/>
        <v>4</v>
      </c>
      <c r="V394">
        <f t="shared" ca="1" si="79"/>
        <v>1</v>
      </c>
      <c r="W394">
        <f t="shared" ca="1" si="80"/>
        <v>0</v>
      </c>
      <c r="X394">
        <f t="shared" ca="1" si="81"/>
        <v>0</v>
      </c>
      <c r="Y394">
        <f t="shared" ca="1" si="82"/>
        <v>10</v>
      </c>
      <c r="Z394" t="str">
        <f t="shared" si="83"/>
        <v>Sai</v>
      </c>
      <c r="AA394">
        <f ca="1">VLOOKUP(Y394,音调排序索引表!$A$1:$B$14,2,FALSE)</f>
        <v>14</v>
      </c>
    </row>
    <row r="395" spans="1:27" ht="18.75" customHeight="1">
      <c r="A395" s="4"/>
      <c r="B395" s="4"/>
      <c r="C395" s="2"/>
      <c r="D395" s="2"/>
      <c r="E395" s="3"/>
      <c r="F395" s="2"/>
      <c r="G395" s="2"/>
      <c r="H395" s="1" t="str">
        <f>IF(LEFT(竖总表!F395,1)="`",RIGHT(竖总表!F395,LEN(竖总表!F395)-1),竖总表!F395)</f>
        <v>sun1</v>
      </c>
      <c r="I395" s="1" t="str">
        <f t="shared" si="72"/>
        <v>sun1</v>
      </c>
      <c r="J395" s="1" t="str">
        <f t="shared" si="73"/>
        <v>sun</v>
      </c>
      <c r="K395" s="1" t="str">
        <f t="shared" si="74"/>
        <v>s</v>
      </c>
      <c r="L395" s="1" t="str">
        <f t="shared" si="75"/>
        <v>un</v>
      </c>
      <c r="M395" s="1">
        <f t="shared" si="76"/>
        <v>1</v>
      </c>
      <c r="N395" s="1">
        <f t="shared" si="77"/>
        <v>1</v>
      </c>
      <c r="O395" s="1">
        <v>1</v>
      </c>
      <c r="P395">
        <v>1</v>
      </c>
      <c r="Q395">
        <f ca="1">IFERROR(_xlfn.IFNA(MATCH($J395,INDIRECT("J"&amp;(1+P395)):$J$507,0)+P395,""),"")</f>
        <v>395</v>
      </c>
      <c r="R395" t="str">
        <f ca="1">IFERROR(_xlfn.IFNA(MATCH($J395,INDIRECT("J"&amp;(1+Q395)):$J$507,0)+Q395,""),"")</f>
        <v/>
      </c>
      <c r="S395" t="str">
        <f ca="1">IFERROR(_xlfn.IFNA(MATCH($J395,INDIRECT("J"&amp;(1+R395)):$J$507,0)+R395,""),"")</f>
        <v/>
      </c>
      <c r="T395" t="str">
        <f ca="1">IFERROR(_xlfn.IFNA(MATCH($J395,INDIRECT("J"&amp;(1+S395)):$J$507,0)+S395,""),"")</f>
        <v/>
      </c>
      <c r="U395">
        <f t="shared" ca="1" si="78"/>
        <v>1</v>
      </c>
      <c r="V395">
        <f t="shared" ca="1" si="79"/>
        <v>0</v>
      </c>
      <c r="W395">
        <f t="shared" ca="1" si="80"/>
        <v>0</v>
      </c>
      <c r="X395">
        <f t="shared" ca="1" si="81"/>
        <v>0</v>
      </c>
      <c r="Y395">
        <f t="shared" ca="1" si="82"/>
        <v>2</v>
      </c>
      <c r="Z395" t="str">
        <f t="shared" si="83"/>
        <v>Sun</v>
      </c>
      <c r="AA395">
        <f ca="1">VLOOKUP(Y395,音调排序索引表!$A$1:$B$14,2,FALSE)</f>
        <v>1</v>
      </c>
    </row>
    <row r="396" spans="1:27" ht="18.75" customHeight="1">
      <c r="A396" s="4"/>
      <c r="B396" s="4"/>
      <c r="C396" s="2"/>
      <c r="D396" s="2"/>
      <c r="E396" s="3"/>
      <c r="F396" s="2"/>
      <c r="G396" s="2"/>
      <c r="H396" s="1" t="str">
        <f>IF(LEFT(竖总表!F396,1)="`",RIGHT(竖总表!F396,LEN(竖总表!F396)-1),竖总表!F396)</f>
        <v>shou1</v>
      </c>
      <c r="I396" s="1" t="str">
        <f t="shared" si="72"/>
        <v>sou1</v>
      </c>
      <c r="J396" s="1" t="str">
        <f t="shared" si="73"/>
        <v>sou</v>
      </c>
      <c r="K396" s="1" t="str">
        <f t="shared" si="74"/>
        <v>s</v>
      </c>
      <c r="L396" s="1" t="str">
        <f t="shared" si="75"/>
        <v>ou</v>
      </c>
      <c r="M396" s="1">
        <f t="shared" si="76"/>
        <v>1</v>
      </c>
      <c r="N396" s="1">
        <f t="shared" si="77"/>
        <v>2</v>
      </c>
      <c r="O396" s="1">
        <v>1</v>
      </c>
      <c r="P396">
        <v>1</v>
      </c>
      <c r="Q396">
        <f ca="1">IFERROR(_xlfn.IFNA(MATCH($J396,INDIRECT("J"&amp;(1+P396)):$J$507,0)+P396,""),"")</f>
        <v>392</v>
      </c>
      <c r="R396">
        <f ca="1">IFERROR(_xlfn.IFNA(MATCH($J396,INDIRECT("J"&amp;(1+Q396)):$J$507,0)+Q396,""),"")</f>
        <v>396</v>
      </c>
      <c r="S396" t="str">
        <f ca="1">IFERROR(_xlfn.IFNA(MATCH($J396,INDIRECT("J"&amp;(1+R396)):$J$507,0)+R396,""),"")</f>
        <v/>
      </c>
      <c r="T396" t="str">
        <f ca="1">IFERROR(_xlfn.IFNA(MATCH($J396,INDIRECT("J"&amp;(1+S396)):$J$507,0)+S396,""),"")</f>
        <v/>
      </c>
      <c r="U396">
        <f t="shared" ca="1" si="78"/>
        <v>4</v>
      </c>
      <c r="V396">
        <f t="shared" ca="1" si="79"/>
        <v>1</v>
      </c>
      <c r="W396">
        <f t="shared" ca="1" si="80"/>
        <v>0</v>
      </c>
      <c r="X396">
        <f t="shared" ca="1" si="81"/>
        <v>0</v>
      </c>
      <c r="Y396">
        <f t="shared" ca="1" si="82"/>
        <v>10</v>
      </c>
      <c r="Z396" t="str">
        <f t="shared" si="83"/>
        <v>Sou</v>
      </c>
      <c r="AA396">
        <f ca="1">VLOOKUP(Y396,音调排序索引表!$A$1:$B$14,2,FALSE)</f>
        <v>14</v>
      </c>
    </row>
    <row r="397" spans="1:27" ht="18.75" customHeight="1">
      <c r="A397" s="4"/>
      <c r="B397" s="4"/>
      <c r="C397" s="2"/>
      <c r="D397" s="2"/>
      <c r="E397" s="3"/>
      <c r="F397" s="2"/>
      <c r="G397" s="2"/>
      <c r="H397" s="1" t="str">
        <f>IF(LEFT(竖总表!F397,1)="`",RIGHT(竖总表!F397,LEN(竖总表!F397)-1),竖总表!F397)</f>
        <v>shua1</v>
      </c>
      <c r="I397" s="1" t="str">
        <f t="shared" si="72"/>
        <v>sua1</v>
      </c>
      <c r="J397" s="1" t="str">
        <f t="shared" si="73"/>
        <v>sua</v>
      </c>
      <c r="K397" s="1" t="str">
        <f t="shared" si="74"/>
        <v>s</v>
      </c>
      <c r="L397" s="1" t="str">
        <f t="shared" si="75"/>
        <v>ua</v>
      </c>
      <c r="M397" s="1">
        <f t="shared" si="76"/>
        <v>1</v>
      </c>
      <c r="N397" s="1">
        <f t="shared" si="77"/>
        <v>1</v>
      </c>
      <c r="O397" s="1">
        <v>1</v>
      </c>
      <c r="P397">
        <v>1</v>
      </c>
      <c r="Q397">
        <f ca="1">IFERROR(_xlfn.IFNA(MATCH($J397,INDIRECT("J"&amp;(1+P397)):$J$507,0)+P397,""),"")</f>
        <v>397</v>
      </c>
      <c r="R397" t="str">
        <f ca="1">IFERROR(_xlfn.IFNA(MATCH($J397,INDIRECT("J"&amp;(1+Q397)):$J$507,0)+Q397,""),"")</f>
        <v/>
      </c>
      <c r="S397" t="str">
        <f ca="1">IFERROR(_xlfn.IFNA(MATCH($J397,INDIRECT("J"&amp;(1+R397)):$J$507,0)+R397,""),"")</f>
        <v/>
      </c>
      <c r="T397" t="str">
        <f ca="1">IFERROR(_xlfn.IFNA(MATCH($J397,INDIRECT("J"&amp;(1+S397)):$J$507,0)+S397,""),"")</f>
        <v/>
      </c>
      <c r="U397">
        <f t="shared" ca="1" si="78"/>
        <v>1</v>
      </c>
      <c r="V397">
        <f t="shared" ca="1" si="79"/>
        <v>0</v>
      </c>
      <c r="W397">
        <f t="shared" ca="1" si="80"/>
        <v>0</v>
      </c>
      <c r="X397">
        <f t="shared" ca="1" si="81"/>
        <v>0</v>
      </c>
      <c r="Y397">
        <f t="shared" ca="1" si="82"/>
        <v>2</v>
      </c>
      <c r="Z397" t="str">
        <f t="shared" si="83"/>
        <v>Sua</v>
      </c>
      <c r="AA397">
        <f ca="1">VLOOKUP(Y397,音调排序索引表!$A$1:$B$14,2,FALSE)</f>
        <v>1</v>
      </c>
    </row>
    <row r="398" spans="1:27" ht="18.75" customHeight="1">
      <c r="A398" s="4"/>
      <c r="B398" s="4"/>
      <c r="C398" s="2"/>
      <c r="D398" s="2"/>
      <c r="E398" s="3"/>
      <c r="F398" s="2"/>
      <c r="G398" s="2"/>
      <c r="H398" s="1" t="str">
        <f>IF(LEFT(竖总表!F398,1)="`",RIGHT(竖总表!F398,LEN(竖总表!F398)-1),竖总表!F398)</f>
        <v>ta3</v>
      </c>
      <c r="I398" s="1" t="str">
        <f t="shared" si="72"/>
        <v>ta3</v>
      </c>
      <c r="J398" s="1" t="str">
        <f t="shared" si="73"/>
        <v>ta</v>
      </c>
      <c r="K398" s="1" t="str">
        <f t="shared" si="74"/>
        <v>t</v>
      </c>
      <c r="L398" s="1" t="str">
        <f t="shared" si="75"/>
        <v>a</v>
      </c>
      <c r="M398" s="1">
        <f t="shared" si="76"/>
        <v>3</v>
      </c>
      <c r="N398" s="1">
        <f t="shared" si="77"/>
        <v>1</v>
      </c>
      <c r="O398" s="1">
        <v>1</v>
      </c>
      <c r="P398">
        <v>1</v>
      </c>
      <c r="Q398">
        <f ca="1">IFERROR(_xlfn.IFNA(MATCH($J398,INDIRECT("J"&amp;(1+P398)):$J$507,0)+P398,""),"")</f>
        <v>398</v>
      </c>
      <c r="R398" t="str">
        <f ca="1">IFERROR(_xlfn.IFNA(MATCH($J398,INDIRECT("J"&amp;(1+Q398)):$J$507,0)+Q398,""),"")</f>
        <v/>
      </c>
      <c r="S398" t="str">
        <f ca="1">IFERROR(_xlfn.IFNA(MATCH($J398,INDIRECT("J"&amp;(1+R398)):$J$507,0)+R398,""),"")</f>
        <v/>
      </c>
      <c r="T398" t="str">
        <f ca="1">IFERROR(_xlfn.IFNA(MATCH($J398,INDIRECT("J"&amp;(1+S398)):$J$507,0)+S398,""),"")</f>
        <v/>
      </c>
      <c r="U398">
        <f t="shared" ca="1" si="78"/>
        <v>3</v>
      </c>
      <c r="V398">
        <f t="shared" ca="1" si="79"/>
        <v>0</v>
      </c>
      <c r="W398">
        <f t="shared" ca="1" si="80"/>
        <v>0</v>
      </c>
      <c r="X398">
        <f t="shared" ca="1" si="81"/>
        <v>0</v>
      </c>
      <c r="Y398">
        <f t="shared" ca="1" si="82"/>
        <v>4</v>
      </c>
      <c r="Z398" t="str">
        <f t="shared" si="83"/>
        <v>Ta</v>
      </c>
      <c r="AA398">
        <f ca="1">VLOOKUP(Y398,音调排序索引表!$A$1:$B$14,2,FALSE)</f>
        <v>3</v>
      </c>
    </row>
    <row r="399" spans="1:27" ht="18.75" customHeight="1">
      <c r="A399" s="4"/>
      <c r="B399" s="4"/>
      <c r="C399" s="2"/>
      <c r="D399" s="2"/>
      <c r="E399" s="3"/>
      <c r="F399" s="2"/>
      <c r="G399" s="2"/>
      <c r="H399" s="1" t="str">
        <f>IF(LEFT(竖总表!F399,1)="`",RIGHT(竖总表!F399,LEN(竖总表!F399)-1),竖总表!F399)</f>
        <v>tong2</v>
      </c>
      <c r="I399" s="1" t="str">
        <f t="shared" si="72"/>
        <v>tong2</v>
      </c>
      <c r="J399" s="1" t="str">
        <f t="shared" si="73"/>
        <v>tong</v>
      </c>
      <c r="K399" s="1" t="str">
        <f t="shared" si="74"/>
        <v>t</v>
      </c>
      <c r="L399" s="1" t="str">
        <f t="shared" si="75"/>
        <v>ong</v>
      </c>
      <c r="M399" s="1">
        <f t="shared" si="76"/>
        <v>2</v>
      </c>
      <c r="N399" s="1">
        <f t="shared" si="77"/>
        <v>1</v>
      </c>
      <c r="O399" s="1">
        <v>1</v>
      </c>
      <c r="P399">
        <v>1</v>
      </c>
      <c r="Q399">
        <f ca="1">IFERROR(_xlfn.IFNA(MATCH($J399,INDIRECT("J"&amp;(1+P399)):$J$507,0)+P399,""),"")</f>
        <v>399</v>
      </c>
      <c r="R399" t="str">
        <f ca="1">IFERROR(_xlfn.IFNA(MATCH($J399,INDIRECT("J"&amp;(1+Q399)):$J$507,0)+Q399,""),"")</f>
        <v/>
      </c>
      <c r="S399" t="str">
        <f ca="1">IFERROR(_xlfn.IFNA(MATCH($J399,INDIRECT("J"&amp;(1+R399)):$J$507,0)+R399,""),"")</f>
        <v/>
      </c>
      <c r="T399" t="str">
        <f ca="1">IFERROR(_xlfn.IFNA(MATCH($J399,INDIRECT("J"&amp;(1+S399)):$J$507,0)+S399,""),"")</f>
        <v/>
      </c>
      <c r="U399">
        <f t="shared" ca="1" si="78"/>
        <v>2</v>
      </c>
      <c r="V399">
        <f t="shared" ca="1" si="79"/>
        <v>0</v>
      </c>
      <c r="W399">
        <f t="shared" ca="1" si="80"/>
        <v>0</v>
      </c>
      <c r="X399">
        <f t="shared" ca="1" si="81"/>
        <v>0</v>
      </c>
      <c r="Y399">
        <f t="shared" ca="1" si="82"/>
        <v>3</v>
      </c>
      <c r="Z399" t="str">
        <f t="shared" si="83"/>
        <v>Tong</v>
      </c>
      <c r="AA399">
        <f ca="1">VLOOKUP(Y399,音调排序索引表!$A$1:$B$14,2,FALSE)</f>
        <v>2</v>
      </c>
    </row>
    <row r="400" spans="1:27" ht="18.75" customHeight="1">
      <c r="A400" s="4"/>
      <c r="B400" s="4"/>
      <c r="C400" s="2"/>
      <c r="D400" s="2"/>
      <c r="E400" s="3"/>
      <c r="F400" s="2"/>
      <c r="G400" s="2"/>
      <c r="H400" s="1" t="str">
        <f>IF(LEFT(竖总表!F400,1)="`",RIGHT(竖总表!F400,LEN(竖总表!F400)-1),竖总表!F400)</f>
        <v>tao2</v>
      </c>
      <c r="I400" s="1" t="str">
        <f t="shared" si="72"/>
        <v>tao2</v>
      </c>
      <c r="J400" s="1" t="str">
        <f t="shared" si="73"/>
        <v>tao</v>
      </c>
      <c r="K400" s="1" t="str">
        <f t="shared" si="74"/>
        <v>t</v>
      </c>
      <c r="L400" s="1" t="str">
        <f t="shared" si="75"/>
        <v>ao</v>
      </c>
      <c r="M400" s="1">
        <f t="shared" si="76"/>
        <v>2</v>
      </c>
      <c r="N400" s="1">
        <f t="shared" si="77"/>
        <v>2</v>
      </c>
      <c r="O400" s="1">
        <v>1</v>
      </c>
      <c r="P400">
        <v>1</v>
      </c>
      <c r="Q400">
        <f ca="1">IFERROR(_xlfn.IFNA(MATCH($J400,INDIRECT("J"&amp;(1+P400)):$J$507,0)+P400,""),"")</f>
        <v>400</v>
      </c>
      <c r="R400">
        <f ca="1">IFERROR(_xlfn.IFNA(MATCH($J400,INDIRECT("J"&amp;(1+Q400)):$J$507,0)+Q400,""),"")</f>
        <v>416</v>
      </c>
      <c r="S400" t="str">
        <f ca="1">IFERROR(_xlfn.IFNA(MATCH($J400,INDIRECT("J"&amp;(1+R400)):$J$507,0)+R400,""),"")</f>
        <v/>
      </c>
      <c r="T400" t="str">
        <f ca="1">IFERROR(_xlfn.IFNA(MATCH($J400,INDIRECT("J"&amp;(1+S400)):$J$507,0)+S400,""),"")</f>
        <v/>
      </c>
      <c r="U400">
        <f t="shared" ca="1" si="78"/>
        <v>2</v>
      </c>
      <c r="V400">
        <f t="shared" ca="1" si="79"/>
        <v>4</v>
      </c>
      <c r="W400">
        <f t="shared" ca="1" si="80"/>
        <v>0</v>
      </c>
      <c r="X400">
        <f t="shared" ca="1" si="81"/>
        <v>0</v>
      </c>
      <c r="Y400">
        <f t="shared" ca="1" si="82"/>
        <v>15</v>
      </c>
      <c r="Z400" t="str">
        <f t="shared" si="83"/>
        <v>Tao</v>
      </c>
      <c r="AA400">
        <f ca="1">VLOOKUP(Y400,音调排序索引表!$A$1:$B$14,2,FALSE)</f>
        <v>24</v>
      </c>
    </row>
    <row r="401" spans="1:27" ht="18.75" customHeight="1">
      <c r="A401" s="4"/>
      <c r="B401" s="4"/>
      <c r="C401" s="2"/>
      <c r="D401" s="2"/>
      <c r="E401" s="3"/>
      <c r="F401" s="2"/>
      <c r="G401" s="2"/>
      <c r="H401" s="1" t="str">
        <f>IF(LEFT(竖总表!F401,1)="`",RIGHT(竖总表!F401,LEN(竖总表!F401)-1),竖总表!F401)</f>
        <v>tai2</v>
      </c>
      <c r="I401" s="1" t="str">
        <f t="shared" si="72"/>
        <v>tai2</v>
      </c>
      <c r="J401" s="1" t="str">
        <f t="shared" si="73"/>
        <v>tai</v>
      </c>
      <c r="K401" s="1" t="str">
        <f t="shared" si="74"/>
        <v>t</v>
      </c>
      <c r="L401" s="1" t="str">
        <f t="shared" si="75"/>
        <v>ai</v>
      </c>
      <c r="M401" s="1">
        <f t="shared" si="76"/>
        <v>2</v>
      </c>
      <c r="N401" s="1">
        <f t="shared" si="77"/>
        <v>2</v>
      </c>
      <c r="O401" s="1">
        <v>1</v>
      </c>
      <c r="P401">
        <v>1</v>
      </c>
      <c r="Q401">
        <f ca="1">IFERROR(_xlfn.IFNA(MATCH($J401,INDIRECT("J"&amp;(1+P401)):$J$507,0)+P401,""),"")</f>
        <v>401</v>
      </c>
      <c r="R401">
        <f ca="1">IFERROR(_xlfn.IFNA(MATCH($J401,INDIRECT("J"&amp;(1+Q401)):$J$507,0)+Q401,""),"")</f>
        <v>418</v>
      </c>
      <c r="S401" t="str">
        <f ca="1">IFERROR(_xlfn.IFNA(MATCH($J401,INDIRECT("J"&amp;(1+R401)):$J$507,0)+R401,""),"")</f>
        <v/>
      </c>
      <c r="T401" t="str">
        <f ca="1">IFERROR(_xlfn.IFNA(MATCH($J401,INDIRECT("J"&amp;(1+S401)):$J$507,0)+S401,""),"")</f>
        <v/>
      </c>
      <c r="U401">
        <f t="shared" ca="1" si="78"/>
        <v>2</v>
      </c>
      <c r="V401">
        <f t="shared" ca="1" si="79"/>
        <v>4</v>
      </c>
      <c r="W401">
        <f t="shared" ca="1" si="80"/>
        <v>0</v>
      </c>
      <c r="X401">
        <f t="shared" ca="1" si="81"/>
        <v>0</v>
      </c>
      <c r="Y401">
        <f t="shared" ca="1" si="82"/>
        <v>15</v>
      </c>
      <c r="Z401" t="str">
        <f t="shared" si="83"/>
        <v>Tai</v>
      </c>
      <c r="AA401">
        <f ca="1">VLOOKUP(Y401,音调排序索引表!$A$1:$B$14,2,FALSE)</f>
        <v>24</v>
      </c>
    </row>
    <row r="402" spans="1:27" ht="18.75" customHeight="1">
      <c r="A402" s="4"/>
      <c r="B402" s="4"/>
      <c r="C402" s="2"/>
      <c r="D402" s="2"/>
      <c r="E402" s="3"/>
      <c r="F402" s="2"/>
      <c r="G402" s="2"/>
      <c r="H402" s="1" t="str">
        <f>IF(LEFT(竖总表!F402,1)="`",RIGHT(竖总表!F402,LEN(竖总表!F402)-1),竖总表!F402)</f>
        <v>tian1</v>
      </c>
      <c r="I402" s="1" t="str">
        <f t="shared" si="72"/>
        <v>tian1</v>
      </c>
      <c r="J402" s="1" t="str">
        <f t="shared" si="73"/>
        <v>tian</v>
      </c>
      <c r="K402" s="1" t="str">
        <f t="shared" si="74"/>
        <v>t</v>
      </c>
      <c r="L402" s="1" t="str">
        <f t="shared" si="75"/>
        <v>ian</v>
      </c>
      <c r="M402" s="1">
        <f t="shared" si="76"/>
        <v>1</v>
      </c>
      <c r="N402" s="1">
        <f t="shared" si="77"/>
        <v>1</v>
      </c>
      <c r="O402" s="1">
        <v>1</v>
      </c>
      <c r="P402">
        <v>1</v>
      </c>
      <c r="Q402">
        <f ca="1">IFERROR(_xlfn.IFNA(MATCH($J402,INDIRECT("J"&amp;(1+P402)):$J$507,0)+P402,""),"")</f>
        <v>402</v>
      </c>
      <c r="R402" t="str">
        <f ca="1">IFERROR(_xlfn.IFNA(MATCH($J402,INDIRECT("J"&amp;(1+Q402)):$J$507,0)+Q402,""),"")</f>
        <v/>
      </c>
      <c r="S402" t="str">
        <f ca="1">IFERROR(_xlfn.IFNA(MATCH($J402,INDIRECT("J"&amp;(1+R402)):$J$507,0)+R402,""),"")</f>
        <v/>
      </c>
      <c r="T402" t="str">
        <f ca="1">IFERROR(_xlfn.IFNA(MATCH($J402,INDIRECT("J"&amp;(1+S402)):$J$507,0)+S402,""),"")</f>
        <v/>
      </c>
      <c r="U402">
        <f t="shared" ca="1" si="78"/>
        <v>1</v>
      </c>
      <c r="V402">
        <f t="shared" ca="1" si="79"/>
        <v>0</v>
      </c>
      <c r="W402">
        <f t="shared" ca="1" si="80"/>
        <v>0</v>
      </c>
      <c r="X402">
        <f t="shared" ca="1" si="81"/>
        <v>0</v>
      </c>
      <c r="Y402">
        <f t="shared" ca="1" si="82"/>
        <v>2</v>
      </c>
      <c r="Z402" t="str">
        <f t="shared" si="83"/>
        <v>Tian</v>
      </c>
      <c r="AA402">
        <f ca="1">VLOOKUP(Y402,音调排序索引表!$A$1:$B$14,2,FALSE)</f>
        <v>1</v>
      </c>
    </row>
    <row r="403" spans="1:27" ht="18.75" customHeight="1">
      <c r="A403" s="4"/>
      <c r="B403" s="4"/>
      <c r="C403" s="2"/>
      <c r="D403" s="2"/>
      <c r="E403" s="3"/>
      <c r="F403" s="2"/>
      <c r="G403" s="2"/>
      <c r="H403" s="1" t="str">
        <f>IF(LEFT(竖总表!F403,1)="`",RIGHT(竖总表!F403,LEN(竖总表!F403)-1),竖总表!F403)</f>
        <v>tiao2</v>
      </c>
      <c r="I403" s="1" t="str">
        <f t="shared" si="72"/>
        <v>tiao2</v>
      </c>
      <c r="J403" s="1" t="str">
        <f t="shared" si="73"/>
        <v>tiao</v>
      </c>
      <c r="K403" s="1" t="str">
        <f t="shared" si="74"/>
        <v>t</v>
      </c>
      <c r="L403" s="1" t="str">
        <f t="shared" si="75"/>
        <v>iao</v>
      </c>
      <c r="M403" s="1">
        <f t="shared" si="76"/>
        <v>2</v>
      </c>
      <c r="N403" s="1">
        <f t="shared" si="77"/>
        <v>1</v>
      </c>
      <c r="O403" s="1">
        <v>1</v>
      </c>
      <c r="P403">
        <v>1</v>
      </c>
      <c r="Q403">
        <f ca="1">IFERROR(_xlfn.IFNA(MATCH($J403,INDIRECT("J"&amp;(1+P403)):$J$507,0)+P403,""),"")</f>
        <v>403</v>
      </c>
      <c r="R403" t="str">
        <f ca="1">IFERROR(_xlfn.IFNA(MATCH($J403,INDIRECT("J"&amp;(1+Q403)):$J$507,0)+Q403,""),"")</f>
        <v/>
      </c>
      <c r="S403" t="str">
        <f ca="1">IFERROR(_xlfn.IFNA(MATCH($J403,INDIRECT("J"&amp;(1+R403)):$J$507,0)+R403,""),"")</f>
        <v/>
      </c>
      <c r="T403" t="str">
        <f ca="1">IFERROR(_xlfn.IFNA(MATCH($J403,INDIRECT("J"&amp;(1+S403)):$J$507,0)+S403,""),"")</f>
        <v/>
      </c>
      <c r="U403">
        <f t="shared" ca="1" si="78"/>
        <v>2</v>
      </c>
      <c r="V403">
        <f t="shared" ca="1" si="79"/>
        <v>0</v>
      </c>
      <c r="W403">
        <f t="shared" ca="1" si="80"/>
        <v>0</v>
      </c>
      <c r="X403">
        <f t="shared" ca="1" si="81"/>
        <v>0</v>
      </c>
      <c r="Y403">
        <f t="shared" ca="1" si="82"/>
        <v>3</v>
      </c>
      <c r="Z403" t="str">
        <f t="shared" si="83"/>
        <v>Tiao</v>
      </c>
      <c r="AA403">
        <f ca="1">VLOOKUP(Y403,音调排序索引表!$A$1:$B$14,2,FALSE)</f>
        <v>2</v>
      </c>
    </row>
    <row r="404" spans="1:27" ht="18.75" customHeight="1">
      <c r="A404" s="4"/>
      <c r="B404" s="4"/>
      <c r="C404" s="2"/>
      <c r="D404" s="2"/>
      <c r="E404" s="3"/>
      <c r="F404" s="2"/>
      <c r="G404" s="2"/>
      <c r="H404" s="1" t="str">
        <f>IF(LEFT(竖总表!F404,1)="`",RIGHT(竖总表!F404,LEN(竖总表!F404)-1),竖总表!F404)</f>
        <v>tie3</v>
      </c>
      <c r="I404" s="1" t="str">
        <f t="shared" si="72"/>
        <v>tie3</v>
      </c>
      <c r="J404" s="1" t="str">
        <f t="shared" si="73"/>
        <v>tie</v>
      </c>
      <c r="K404" s="1" t="str">
        <f t="shared" si="74"/>
        <v>t</v>
      </c>
      <c r="L404" s="1" t="str">
        <f t="shared" si="75"/>
        <v>ie</v>
      </c>
      <c r="M404" s="1">
        <f t="shared" si="76"/>
        <v>3</v>
      </c>
      <c r="N404" s="1">
        <f t="shared" si="77"/>
        <v>1</v>
      </c>
      <c r="O404" s="1">
        <v>1</v>
      </c>
      <c r="P404">
        <v>1</v>
      </c>
      <c r="Q404">
        <f ca="1">IFERROR(_xlfn.IFNA(MATCH($J404,INDIRECT("J"&amp;(1+P404)):$J$507,0)+P404,""),"")</f>
        <v>404</v>
      </c>
      <c r="R404" t="str">
        <f ca="1">IFERROR(_xlfn.IFNA(MATCH($J404,INDIRECT("J"&amp;(1+Q404)):$J$507,0)+Q404,""),"")</f>
        <v/>
      </c>
      <c r="S404" t="str">
        <f ca="1">IFERROR(_xlfn.IFNA(MATCH($J404,INDIRECT("J"&amp;(1+R404)):$J$507,0)+R404,""),"")</f>
        <v/>
      </c>
      <c r="T404" t="str">
        <f ca="1">IFERROR(_xlfn.IFNA(MATCH($J404,INDIRECT("J"&amp;(1+S404)):$J$507,0)+S404,""),"")</f>
        <v/>
      </c>
      <c r="U404">
        <f t="shared" ca="1" si="78"/>
        <v>3</v>
      </c>
      <c r="V404">
        <f t="shared" ca="1" si="79"/>
        <v>0</v>
      </c>
      <c r="W404">
        <f t="shared" ca="1" si="80"/>
        <v>0</v>
      </c>
      <c r="X404">
        <f t="shared" ca="1" si="81"/>
        <v>0</v>
      </c>
      <c r="Y404">
        <f t="shared" ca="1" si="82"/>
        <v>4</v>
      </c>
      <c r="Z404" t="str">
        <f t="shared" si="83"/>
        <v>Tie</v>
      </c>
      <c r="AA404">
        <f ca="1">VLOOKUP(Y404,音调排序索引表!$A$1:$B$14,2,FALSE)</f>
        <v>3</v>
      </c>
    </row>
    <row r="405" spans="1:27" ht="18.75" customHeight="1">
      <c r="A405" s="4"/>
      <c r="B405" s="4"/>
      <c r="C405" s="2"/>
      <c r="D405" s="2"/>
      <c r="E405" s="3"/>
      <c r="F405" s="2"/>
      <c r="G405" s="2"/>
      <c r="H405" s="1" t="str">
        <f>IF(LEFT(竖总表!F405,1)="`",RIGHT(竖总表!F405,LEN(竖总表!F405)-1),竖总表!F405)</f>
        <v>tang2</v>
      </c>
      <c r="I405" s="1" t="str">
        <f t="shared" si="72"/>
        <v>tang2</v>
      </c>
      <c r="J405" s="1" t="str">
        <f t="shared" si="73"/>
        <v>tang</v>
      </c>
      <c r="K405" s="1" t="str">
        <f t="shared" si="74"/>
        <v>t</v>
      </c>
      <c r="L405" s="1" t="str">
        <f t="shared" si="75"/>
        <v>ang</v>
      </c>
      <c r="M405" s="1">
        <f t="shared" si="76"/>
        <v>2</v>
      </c>
      <c r="N405" s="1">
        <f t="shared" si="77"/>
        <v>2</v>
      </c>
      <c r="O405" s="1">
        <v>1</v>
      </c>
      <c r="P405">
        <v>1</v>
      </c>
      <c r="Q405">
        <f ca="1">IFERROR(_xlfn.IFNA(MATCH($J405,INDIRECT("J"&amp;(1+P405)):$J$507,0)+P405,""),"")</f>
        <v>405</v>
      </c>
      <c r="R405">
        <f ca="1">IFERROR(_xlfn.IFNA(MATCH($J405,INDIRECT("J"&amp;(1+Q405)):$J$507,0)+Q405,""),"")</f>
        <v>409</v>
      </c>
      <c r="S405" t="str">
        <f ca="1">IFERROR(_xlfn.IFNA(MATCH($J405,INDIRECT("J"&amp;(1+R405)):$J$507,0)+R405,""),"")</f>
        <v/>
      </c>
      <c r="T405" t="str">
        <f ca="1">IFERROR(_xlfn.IFNA(MATCH($J405,INDIRECT("J"&amp;(1+S405)):$J$507,0)+S405,""),"")</f>
        <v/>
      </c>
      <c r="U405">
        <f t="shared" ca="1" si="78"/>
        <v>2</v>
      </c>
      <c r="V405">
        <f t="shared" ca="1" si="79"/>
        <v>1</v>
      </c>
      <c r="W405">
        <f t="shared" ca="1" si="80"/>
        <v>0</v>
      </c>
      <c r="X405">
        <f t="shared" ca="1" si="81"/>
        <v>0</v>
      </c>
      <c r="Y405">
        <f t="shared" ca="1" si="82"/>
        <v>6</v>
      </c>
      <c r="Z405" t="str">
        <f t="shared" si="83"/>
        <v>Tang</v>
      </c>
      <c r="AA405">
        <f ca="1">VLOOKUP(Y405,音调排序索引表!$A$1:$B$14,2,FALSE)</f>
        <v>12</v>
      </c>
    </row>
    <row r="406" spans="1:27" ht="18.75" customHeight="1">
      <c r="A406" s="4"/>
      <c r="B406" s="4"/>
      <c r="C406" s="2"/>
      <c r="D406" s="2"/>
      <c r="E406" s="3"/>
      <c r="F406" s="2"/>
      <c r="G406" s="2"/>
      <c r="H406" s="1" t="str">
        <f>IF(LEFT(竖总表!F406,1)="`",RIGHT(竖总表!F406,LEN(竖总表!F406)-1),竖总表!F406)</f>
        <v>tou4</v>
      </c>
      <c r="I406" s="1" t="str">
        <f t="shared" si="72"/>
        <v>tou4</v>
      </c>
      <c r="J406" s="1" t="str">
        <f t="shared" si="73"/>
        <v>tou</v>
      </c>
      <c r="K406" s="1" t="str">
        <f t="shared" si="74"/>
        <v>t</v>
      </c>
      <c r="L406" s="1" t="str">
        <f t="shared" si="75"/>
        <v>ou</v>
      </c>
      <c r="M406" s="1">
        <f t="shared" si="76"/>
        <v>4</v>
      </c>
      <c r="N406" s="1">
        <f t="shared" si="77"/>
        <v>1</v>
      </c>
      <c r="O406" s="1">
        <v>1</v>
      </c>
      <c r="P406">
        <v>1</v>
      </c>
      <c r="Q406">
        <f ca="1">IFERROR(_xlfn.IFNA(MATCH($J406,INDIRECT("J"&amp;(1+P406)):$J$507,0)+P406,""),"")</f>
        <v>406</v>
      </c>
      <c r="R406" t="str">
        <f ca="1">IFERROR(_xlfn.IFNA(MATCH($J406,INDIRECT("J"&amp;(1+Q406)):$J$507,0)+Q406,""),"")</f>
        <v/>
      </c>
      <c r="S406" t="str">
        <f ca="1">IFERROR(_xlfn.IFNA(MATCH($J406,INDIRECT("J"&amp;(1+R406)):$J$507,0)+R406,""),"")</f>
        <v/>
      </c>
      <c r="T406" t="str">
        <f ca="1">IFERROR(_xlfn.IFNA(MATCH($J406,INDIRECT("J"&amp;(1+S406)):$J$507,0)+S406,""),"")</f>
        <v/>
      </c>
      <c r="U406">
        <f t="shared" ca="1" si="78"/>
        <v>4</v>
      </c>
      <c r="V406">
        <f t="shared" ca="1" si="79"/>
        <v>0</v>
      </c>
      <c r="W406">
        <f t="shared" ca="1" si="80"/>
        <v>0</v>
      </c>
      <c r="X406">
        <f t="shared" ca="1" si="81"/>
        <v>0</v>
      </c>
      <c r="Y406">
        <f t="shared" ca="1" si="82"/>
        <v>5</v>
      </c>
      <c r="Z406" t="str">
        <f t="shared" si="83"/>
        <v>Tou</v>
      </c>
      <c r="AA406">
        <f ca="1">VLOOKUP(Y406,音调排序索引表!$A$1:$B$14,2,FALSE)</f>
        <v>4</v>
      </c>
    </row>
    <row r="407" spans="1:27" ht="18.75" customHeight="1">
      <c r="A407" s="4"/>
      <c r="B407" s="4"/>
      <c r="C407" s="2"/>
      <c r="D407" s="2"/>
      <c r="E407" s="3"/>
      <c r="F407" s="2"/>
      <c r="G407" s="2"/>
      <c r="H407" s="1" t="str">
        <f>IF(LEFT(竖总表!F407,1)="`",RIGHT(竖总表!F407,LEN(竖总表!F407)-1),竖总表!F407)</f>
        <v>tan3</v>
      </c>
      <c r="I407" s="1" t="str">
        <f t="shared" si="72"/>
        <v>tan3</v>
      </c>
      <c r="J407" s="1" t="str">
        <f t="shared" si="73"/>
        <v>tan</v>
      </c>
      <c r="K407" s="1" t="str">
        <f t="shared" si="74"/>
        <v>t</v>
      </c>
      <c r="L407" s="1" t="str">
        <f t="shared" si="75"/>
        <v>an</v>
      </c>
      <c r="M407" s="1">
        <f t="shared" si="76"/>
        <v>3</v>
      </c>
      <c r="N407" s="1">
        <f t="shared" si="77"/>
        <v>2</v>
      </c>
      <c r="O407" s="1">
        <v>1</v>
      </c>
      <c r="P407">
        <v>1</v>
      </c>
      <c r="Q407">
        <f ca="1">IFERROR(_xlfn.IFNA(MATCH($J407,INDIRECT("J"&amp;(1+P407)):$J$507,0)+P407,""),"")</f>
        <v>407</v>
      </c>
      <c r="R407">
        <f ca="1">IFERROR(_xlfn.IFNA(MATCH($J407,INDIRECT("J"&amp;(1+Q407)):$J$507,0)+Q407,""),"")</f>
        <v>414</v>
      </c>
      <c r="S407" t="str">
        <f ca="1">IFERROR(_xlfn.IFNA(MATCH($J407,INDIRECT("J"&amp;(1+R407)):$J$507,0)+R407,""),"")</f>
        <v/>
      </c>
      <c r="T407" t="str">
        <f ca="1">IFERROR(_xlfn.IFNA(MATCH($J407,INDIRECT("J"&amp;(1+S407)):$J$507,0)+S407,""),"")</f>
        <v/>
      </c>
      <c r="U407">
        <f t="shared" ca="1" si="78"/>
        <v>3</v>
      </c>
      <c r="V407">
        <f t="shared" ca="1" si="79"/>
        <v>2</v>
      </c>
      <c r="W407">
        <f t="shared" ca="1" si="80"/>
        <v>0</v>
      </c>
      <c r="X407">
        <f t="shared" ca="1" si="81"/>
        <v>0</v>
      </c>
      <c r="Y407">
        <f t="shared" ca="1" si="82"/>
        <v>12</v>
      </c>
      <c r="Z407" t="str">
        <f t="shared" si="83"/>
        <v>Tan</v>
      </c>
      <c r="AA407">
        <f ca="1">VLOOKUP(Y407,音调排序索引表!$A$1:$B$14,2,FALSE)</f>
        <v>23</v>
      </c>
    </row>
    <row r="408" spans="1:27" ht="18.75" customHeight="1">
      <c r="A408" s="4"/>
      <c r="B408" s="4"/>
      <c r="C408" s="2"/>
      <c r="D408" s="2"/>
      <c r="E408" s="3"/>
      <c r="F408" s="2"/>
      <c r="G408" s="2"/>
      <c r="H408" s="1" t="str">
        <f>IF(LEFT(竖总表!F408,1)="`",RIGHT(竖总表!F408,LEN(竖总表!F408)-1),竖总表!F408)</f>
        <v>te4</v>
      </c>
      <c r="I408" s="1" t="str">
        <f t="shared" si="72"/>
        <v>te4</v>
      </c>
      <c r="J408" s="1" t="str">
        <f t="shared" si="73"/>
        <v>te</v>
      </c>
      <c r="K408" s="1" t="str">
        <f t="shared" si="74"/>
        <v>t</v>
      </c>
      <c r="L408" s="1" t="str">
        <f t="shared" si="75"/>
        <v>e</v>
      </c>
      <c r="M408" s="1">
        <f t="shared" si="76"/>
        <v>4</v>
      </c>
      <c r="N408" s="1">
        <f t="shared" si="77"/>
        <v>1</v>
      </c>
      <c r="O408" s="1">
        <v>1</v>
      </c>
      <c r="P408">
        <v>1</v>
      </c>
      <c r="Q408">
        <f ca="1">IFERROR(_xlfn.IFNA(MATCH($J408,INDIRECT("J"&amp;(1+P408)):$J$507,0)+P408,""),"")</f>
        <v>408</v>
      </c>
      <c r="R408" t="str">
        <f ca="1">IFERROR(_xlfn.IFNA(MATCH($J408,INDIRECT("J"&amp;(1+Q408)):$J$507,0)+Q408,""),"")</f>
        <v/>
      </c>
      <c r="S408" t="str">
        <f ca="1">IFERROR(_xlfn.IFNA(MATCH($J408,INDIRECT("J"&amp;(1+R408)):$J$507,0)+R408,""),"")</f>
        <v/>
      </c>
      <c r="T408" t="str">
        <f ca="1">IFERROR(_xlfn.IFNA(MATCH($J408,INDIRECT("J"&amp;(1+S408)):$J$507,0)+S408,""),"")</f>
        <v/>
      </c>
      <c r="U408">
        <f t="shared" ca="1" si="78"/>
        <v>4</v>
      </c>
      <c r="V408">
        <f t="shared" ca="1" si="79"/>
        <v>0</v>
      </c>
      <c r="W408">
        <f t="shared" ca="1" si="80"/>
        <v>0</v>
      </c>
      <c r="X408">
        <f t="shared" ca="1" si="81"/>
        <v>0</v>
      </c>
      <c r="Y408">
        <f t="shared" ca="1" si="82"/>
        <v>5</v>
      </c>
      <c r="Z408" t="str">
        <f t="shared" si="83"/>
        <v>Te</v>
      </c>
      <c r="AA408">
        <f ca="1">VLOOKUP(Y408,音调排序索引表!$A$1:$B$14,2,FALSE)</f>
        <v>4</v>
      </c>
    </row>
    <row r="409" spans="1:27" ht="18.75" customHeight="1">
      <c r="A409" s="4"/>
      <c r="B409" s="4"/>
      <c r="C409" s="2"/>
      <c r="D409" s="2"/>
      <c r="E409" s="3"/>
      <c r="F409" s="2"/>
      <c r="G409" s="2"/>
      <c r="H409" s="1" t="str">
        <f>IF(LEFT(竖总表!F409,1)="`",RIGHT(竖总表!F409,LEN(竖总表!F409)-1),竖总表!F409)</f>
        <v>tang1</v>
      </c>
      <c r="I409" s="1" t="str">
        <f t="shared" si="72"/>
        <v>tang1</v>
      </c>
      <c r="J409" s="1" t="str">
        <f t="shared" si="73"/>
        <v>tang</v>
      </c>
      <c r="K409" s="1" t="str">
        <f t="shared" si="74"/>
        <v>t</v>
      </c>
      <c r="L409" s="1" t="str">
        <f t="shared" si="75"/>
        <v>ang</v>
      </c>
      <c r="M409" s="1">
        <f t="shared" si="76"/>
        <v>1</v>
      </c>
      <c r="N409" s="1">
        <f t="shared" si="77"/>
        <v>2</v>
      </c>
      <c r="O409" s="1">
        <v>1</v>
      </c>
      <c r="P409">
        <v>1</v>
      </c>
      <c r="Q409">
        <f ca="1">IFERROR(_xlfn.IFNA(MATCH($J409,INDIRECT("J"&amp;(1+P409)):$J$507,0)+P409,""),"")</f>
        <v>405</v>
      </c>
      <c r="R409">
        <f ca="1">IFERROR(_xlfn.IFNA(MATCH($J409,INDIRECT("J"&amp;(1+Q409)):$J$507,0)+Q409,""),"")</f>
        <v>409</v>
      </c>
      <c r="S409" t="str">
        <f ca="1">IFERROR(_xlfn.IFNA(MATCH($J409,INDIRECT("J"&amp;(1+R409)):$J$507,0)+R409,""),"")</f>
        <v/>
      </c>
      <c r="T409" t="str">
        <f ca="1">IFERROR(_xlfn.IFNA(MATCH($J409,INDIRECT("J"&amp;(1+S409)):$J$507,0)+S409,""),"")</f>
        <v/>
      </c>
      <c r="U409">
        <f t="shared" ca="1" si="78"/>
        <v>2</v>
      </c>
      <c r="V409">
        <f t="shared" ca="1" si="79"/>
        <v>1</v>
      </c>
      <c r="W409">
        <f t="shared" ca="1" si="80"/>
        <v>0</v>
      </c>
      <c r="X409">
        <f t="shared" ca="1" si="81"/>
        <v>0</v>
      </c>
      <c r="Y409">
        <f t="shared" ca="1" si="82"/>
        <v>6</v>
      </c>
      <c r="Z409" t="str">
        <f t="shared" si="83"/>
        <v>Tang</v>
      </c>
      <c r="AA409">
        <f ca="1">VLOOKUP(Y409,音调排序索引表!$A$1:$B$14,2,FALSE)</f>
        <v>12</v>
      </c>
    </row>
    <row r="410" spans="1:27" ht="18.75" customHeight="1">
      <c r="A410" s="4"/>
      <c r="B410" s="4"/>
      <c r="C410" s="2"/>
      <c r="D410" s="2"/>
      <c r="E410" s="3"/>
      <c r="F410" s="2"/>
      <c r="G410" s="2"/>
      <c r="H410" s="1" t="str">
        <f>IF(LEFT(竖总表!F410,1)="`",RIGHT(竖总表!F410,LEN(竖总表!F410)-1),竖总表!F410)</f>
        <v>tuo2</v>
      </c>
      <c r="I410" s="1" t="str">
        <f t="shared" si="72"/>
        <v>tuo2</v>
      </c>
      <c r="J410" s="1" t="str">
        <f t="shared" si="73"/>
        <v>tuo</v>
      </c>
      <c r="K410" s="1" t="str">
        <f t="shared" si="74"/>
        <v>t</v>
      </c>
      <c r="L410" s="1" t="str">
        <f t="shared" si="75"/>
        <v>uo</v>
      </c>
      <c r="M410" s="1">
        <f t="shared" si="76"/>
        <v>2</v>
      </c>
      <c r="N410" s="1">
        <f t="shared" si="77"/>
        <v>2</v>
      </c>
      <c r="O410" s="1">
        <v>1</v>
      </c>
      <c r="P410">
        <v>1</v>
      </c>
      <c r="Q410">
        <f ca="1">IFERROR(_xlfn.IFNA(MATCH($J410,INDIRECT("J"&amp;(1+P410)):$J$507,0)+P410,""),"")</f>
        <v>410</v>
      </c>
      <c r="R410">
        <f ca="1">IFERROR(_xlfn.IFNA(MATCH($J410,INDIRECT("J"&amp;(1+Q410)):$J$507,0)+Q410,""),"")</f>
        <v>412</v>
      </c>
      <c r="S410" t="str">
        <f ca="1">IFERROR(_xlfn.IFNA(MATCH($J410,INDIRECT("J"&amp;(1+R410)):$J$507,0)+R410,""),"")</f>
        <v/>
      </c>
      <c r="T410" t="str">
        <f ca="1">IFERROR(_xlfn.IFNA(MATCH($J410,INDIRECT("J"&amp;(1+S410)):$J$507,0)+S410,""),"")</f>
        <v/>
      </c>
      <c r="U410">
        <f t="shared" ca="1" si="78"/>
        <v>2</v>
      </c>
      <c r="V410">
        <f t="shared" ca="1" si="79"/>
        <v>1</v>
      </c>
      <c r="W410">
        <f t="shared" ca="1" si="80"/>
        <v>0</v>
      </c>
      <c r="X410">
        <f t="shared" ca="1" si="81"/>
        <v>0</v>
      </c>
      <c r="Y410">
        <f t="shared" ca="1" si="82"/>
        <v>6</v>
      </c>
      <c r="Z410" t="str">
        <f t="shared" si="83"/>
        <v>Tuo</v>
      </c>
      <c r="AA410">
        <f ca="1">VLOOKUP(Y410,音调排序索引表!$A$1:$B$14,2,FALSE)</f>
        <v>12</v>
      </c>
    </row>
    <row r="411" spans="1:27" ht="18.75" customHeight="1">
      <c r="A411" s="4"/>
      <c r="B411" s="4"/>
      <c r="C411" s="2"/>
      <c r="D411" s="2"/>
      <c r="E411" s="3"/>
      <c r="F411" s="2"/>
      <c r="G411" s="2"/>
      <c r="H411" s="1" t="str">
        <f>IF(LEFT(竖总表!F411,1)="`",RIGHT(竖总表!F411,LEN(竖总表!F411)-1),竖总表!F411)</f>
        <v>ti1</v>
      </c>
      <c r="I411" s="1" t="str">
        <f t="shared" si="72"/>
        <v>ti1</v>
      </c>
      <c r="J411" s="1" t="str">
        <f t="shared" si="73"/>
        <v>ti</v>
      </c>
      <c r="K411" s="1" t="str">
        <f t="shared" si="74"/>
        <v>t</v>
      </c>
      <c r="L411" s="1" t="str">
        <f t="shared" si="75"/>
        <v>i</v>
      </c>
      <c r="M411" s="1">
        <f t="shared" si="76"/>
        <v>1</v>
      </c>
      <c r="N411" s="1">
        <f t="shared" si="77"/>
        <v>3</v>
      </c>
      <c r="O411" s="1">
        <v>1</v>
      </c>
      <c r="P411">
        <v>1</v>
      </c>
      <c r="Q411">
        <f ca="1">IFERROR(_xlfn.IFNA(MATCH($J411,INDIRECT("J"&amp;(1+P411)):$J$507,0)+P411,""),"")</f>
        <v>107</v>
      </c>
      <c r="R411">
        <f ca="1">IFERROR(_xlfn.IFNA(MATCH($J411,INDIRECT("J"&amp;(1+Q411)):$J$507,0)+Q411,""),"")</f>
        <v>411</v>
      </c>
      <c r="S411">
        <f ca="1">IFERROR(_xlfn.IFNA(MATCH($J411,INDIRECT("J"&amp;(1+R411)):$J$507,0)+R411,""),"")</f>
        <v>413</v>
      </c>
      <c r="T411" t="str">
        <f ca="1">IFERROR(_xlfn.IFNA(MATCH($J411,INDIRECT("J"&amp;(1+S411)):$J$507,0)+S411,""),"")</f>
        <v/>
      </c>
      <c r="U411">
        <f t="shared" ca="1" si="78"/>
        <v>4</v>
      </c>
      <c r="V411">
        <f t="shared" ca="1" si="79"/>
        <v>1</v>
      </c>
      <c r="W411">
        <f t="shared" ca="1" si="80"/>
        <v>2</v>
      </c>
      <c r="X411">
        <f t="shared" ca="1" si="81"/>
        <v>0</v>
      </c>
      <c r="Y411">
        <f t="shared" ca="1" si="82"/>
        <v>30</v>
      </c>
      <c r="Z411" t="str">
        <f t="shared" si="83"/>
        <v>Ti</v>
      </c>
      <c r="AA411">
        <f ca="1">VLOOKUP(Y411,音调排序索引表!$A$1:$B$14,2,FALSE)</f>
        <v>124</v>
      </c>
    </row>
    <row r="412" spans="1:27" ht="18.75" customHeight="1">
      <c r="A412" s="4"/>
      <c r="B412" s="4"/>
      <c r="C412" s="2"/>
      <c r="D412" s="2"/>
      <c r="E412" s="3"/>
      <c r="F412" s="2"/>
      <c r="G412" s="2"/>
      <c r="H412" s="1" t="str">
        <f>IF(LEFT(竖总表!F412,1)="`",RIGHT(竖总表!F412,LEN(竖总表!F412)-1),竖总表!F412)</f>
        <v>tuo1</v>
      </c>
      <c r="I412" s="1" t="str">
        <f t="shared" si="72"/>
        <v>tuo1</v>
      </c>
      <c r="J412" s="1" t="str">
        <f t="shared" si="73"/>
        <v>tuo</v>
      </c>
      <c r="K412" s="1" t="str">
        <f t="shared" si="74"/>
        <v>t</v>
      </c>
      <c r="L412" s="1" t="str">
        <f t="shared" si="75"/>
        <v>uo</v>
      </c>
      <c r="M412" s="1">
        <f t="shared" si="76"/>
        <v>1</v>
      </c>
      <c r="N412" s="1">
        <f t="shared" si="77"/>
        <v>2</v>
      </c>
      <c r="O412" s="1">
        <v>1</v>
      </c>
      <c r="P412">
        <v>1</v>
      </c>
      <c r="Q412">
        <f ca="1">IFERROR(_xlfn.IFNA(MATCH($J412,INDIRECT("J"&amp;(1+P412)):$J$507,0)+P412,""),"")</f>
        <v>410</v>
      </c>
      <c r="R412">
        <f ca="1">IFERROR(_xlfn.IFNA(MATCH($J412,INDIRECT("J"&amp;(1+Q412)):$J$507,0)+Q412,""),"")</f>
        <v>412</v>
      </c>
      <c r="S412" t="str">
        <f ca="1">IFERROR(_xlfn.IFNA(MATCH($J412,INDIRECT("J"&amp;(1+R412)):$J$507,0)+R412,""),"")</f>
        <v/>
      </c>
      <c r="T412" t="str">
        <f ca="1">IFERROR(_xlfn.IFNA(MATCH($J412,INDIRECT("J"&amp;(1+S412)):$J$507,0)+S412,""),"")</f>
        <v/>
      </c>
      <c r="U412">
        <f t="shared" ca="1" si="78"/>
        <v>2</v>
      </c>
      <c r="V412">
        <f t="shared" ca="1" si="79"/>
        <v>1</v>
      </c>
      <c r="W412">
        <f t="shared" ca="1" si="80"/>
        <v>0</v>
      </c>
      <c r="X412">
        <f t="shared" ca="1" si="81"/>
        <v>0</v>
      </c>
      <c r="Y412">
        <f t="shared" ca="1" si="82"/>
        <v>6</v>
      </c>
      <c r="Z412" t="str">
        <f t="shared" si="83"/>
        <v>Tuo</v>
      </c>
      <c r="AA412">
        <f ca="1">VLOOKUP(Y412,音调排序索引表!$A$1:$B$14,2,FALSE)</f>
        <v>12</v>
      </c>
    </row>
    <row r="413" spans="1:27" ht="18.75" customHeight="1">
      <c r="A413" s="4"/>
      <c r="B413" s="4"/>
      <c r="C413" s="2"/>
      <c r="D413" s="2"/>
      <c r="E413" s="3"/>
      <c r="F413" s="2"/>
      <c r="G413" s="2"/>
      <c r="H413" s="1" t="str">
        <f>IF(LEFT(竖总表!F413,1)="`",RIGHT(竖总表!F413,LEN(竖总表!F413)-1),竖总表!F413)</f>
        <v>ti2</v>
      </c>
      <c r="I413" s="1" t="str">
        <f t="shared" si="72"/>
        <v>ti2</v>
      </c>
      <c r="J413" s="1" t="str">
        <f t="shared" si="73"/>
        <v>ti</v>
      </c>
      <c r="K413" s="1" t="str">
        <f t="shared" si="74"/>
        <v>t</v>
      </c>
      <c r="L413" s="1" t="str">
        <f t="shared" si="75"/>
        <v>i</v>
      </c>
      <c r="M413" s="1">
        <f t="shared" si="76"/>
        <v>2</v>
      </c>
      <c r="N413" s="1">
        <f t="shared" si="77"/>
        <v>3</v>
      </c>
      <c r="O413" s="1">
        <v>1</v>
      </c>
      <c r="P413">
        <v>1</v>
      </c>
      <c r="Q413">
        <f ca="1">IFERROR(_xlfn.IFNA(MATCH($J413,INDIRECT("J"&amp;(1+P413)):$J$507,0)+P413,""),"")</f>
        <v>107</v>
      </c>
      <c r="R413">
        <f ca="1">IFERROR(_xlfn.IFNA(MATCH($J413,INDIRECT("J"&amp;(1+Q413)):$J$507,0)+Q413,""),"")</f>
        <v>411</v>
      </c>
      <c r="S413">
        <f ca="1">IFERROR(_xlfn.IFNA(MATCH($J413,INDIRECT("J"&amp;(1+R413)):$J$507,0)+R413,""),"")</f>
        <v>413</v>
      </c>
      <c r="T413" t="str">
        <f ca="1">IFERROR(_xlfn.IFNA(MATCH($J413,INDIRECT("J"&amp;(1+S413)):$J$507,0)+S413,""),"")</f>
        <v/>
      </c>
      <c r="U413">
        <f t="shared" ca="1" si="78"/>
        <v>4</v>
      </c>
      <c r="V413">
        <f t="shared" ca="1" si="79"/>
        <v>1</v>
      </c>
      <c r="W413">
        <f t="shared" ca="1" si="80"/>
        <v>2</v>
      </c>
      <c r="X413">
        <f t="shared" ca="1" si="81"/>
        <v>0</v>
      </c>
      <c r="Y413">
        <f t="shared" ca="1" si="82"/>
        <v>30</v>
      </c>
      <c r="Z413" t="str">
        <f t="shared" si="83"/>
        <v>Ti</v>
      </c>
      <c r="AA413">
        <f ca="1">VLOOKUP(Y413,音调排序索引表!$A$1:$B$14,2,FALSE)</f>
        <v>124</v>
      </c>
    </row>
    <row r="414" spans="1:27" ht="18.75" customHeight="1">
      <c r="A414" s="4"/>
      <c r="B414" s="4"/>
      <c r="C414" s="2"/>
      <c r="D414" s="2"/>
      <c r="E414" s="3"/>
      <c r="F414" s="2"/>
      <c r="G414" s="2"/>
      <c r="H414" s="1" t="str">
        <f>IF(LEFT(竖总表!F414,1)="`",RIGHT(竖总表!F414,LEN(竖总表!F414)-1),竖总表!F414)</f>
        <v>tan2</v>
      </c>
      <c r="I414" s="1" t="str">
        <f t="shared" si="72"/>
        <v>tan2</v>
      </c>
      <c r="J414" s="1" t="str">
        <f t="shared" si="73"/>
        <v>tan</v>
      </c>
      <c r="K414" s="1" t="str">
        <f t="shared" si="74"/>
        <v>t</v>
      </c>
      <c r="L414" s="1" t="str">
        <f t="shared" si="75"/>
        <v>an</v>
      </c>
      <c r="M414" s="1">
        <f t="shared" si="76"/>
        <v>2</v>
      </c>
      <c r="N414" s="1">
        <f t="shared" si="77"/>
        <v>2</v>
      </c>
      <c r="O414" s="1">
        <v>1</v>
      </c>
      <c r="P414">
        <v>1</v>
      </c>
      <c r="Q414">
        <f ca="1">IFERROR(_xlfn.IFNA(MATCH($J414,INDIRECT("J"&amp;(1+P414)):$J$507,0)+P414,""),"")</f>
        <v>407</v>
      </c>
      <c r="R414">
        <f ca="1">IFERROR(_xlfn.IFNA(MATCH($J414,INDIRECT("J"&amp;(1+Q414)):$J$507,0)+Q414,""),"")</f>
        <v>414</v>
      </c>
      <c r="S414" t="str">
        <f ca="1">IFERROR(_xlfn.IFNA(MATCH($J414,INDIRECT("J"&amp;(1+R414)):$J$507,0)+R414,""),"")</f>
        <v/>
      </c>
      <c r="T414" t="str">
        <f ca="1">IFERROR(_xlfn.IFNA(MATCH($J414,INDIRECT("J"&amp;(1+S414)):$J$507,0)+S414,""),"")</f>
        <v/>
      </c>
      <c r="U414">
        <f t="shared" ca="1" si="78"/>
        <v>3</v>
      </c>
      <c r="V414">
        <f t="shared" ca="1" si="79"/>
        <v>2</v>
      </c>
      <c r="W414">
        <f t="shared" ca="1" si="80"/>
        <v>0</v>
      </c>
      <c r="X414">
        <f t="shared" ca="1" si="81"/>
        <v>0</v>
      </c>
      <c r="Y414">
        <f t="shared" ca="1" si="82"/>
        <v>12</v>
      </c>
      <c r="Z414" t="str">
        <f t="shared" si="83"/>
        <v>Tan</v>
      </c>
      <c r="AA414">
        <f ca="1">VLOOKUP(Y414,音调排序索引表!$A$1:$B$14,2,FALSE)</f>
        <v>23</v>
      </c>
    </row>
    <row r="415" spans="1:27" ht="18.75" customHeight="1">
      <c r="A415" s="4"/>
      <c r="B415" s="4"/>
      <c r="C415" s="2"/>
      <c r="D415" s="2"/>
      <c r="E415" s="3"/>
      <c r="F415" s="2"/>
      <c r="G415" s="2"/>
      <c r="H415" s="1" t="str">
        <f>IF(LEFT(竖总表!F415,1)="`",RIGHT(竖总表!F415,LEN(竖总表!F415)-1),竖总表!F415)</f>
        <v>tun2</v>
      </c>
      <c r="I415" s="1" t="str">
        <f t="shared" si="72"/>
        <v>tun2</v>
      </c>
      <c r="J415" s="1" t="str">
        <f t="shared" si="73"/>
        <v>tun</v>
      </c>
      <c r="K415" s="1" t="str">
        <f t="shared" si="74"/>
        <v>t</v>
      </c>
      <c r="L415" s="1" t="str">
        <f t="shared" si="75"/>
        <v>un</v>
      </c>
      <c r="M415" s="1">
        <f t="shared" si="76"/>
        <v>2</v>
      </c>
      <c r="N415" s="1">
        <f t="shared" si="77"/>
        <v>1</v>
      </c>
      <c r="O415" s="1">
        <v>1</v>
      </c>
      <c r="P415">
        <v>1</v>
      </c>
      <c r="Q415">
        <f ca="1">IFERROR(_xlfn.IFNA(MATCH($J415,INDIRECT("J"&amp;(1+P415)):$J$507,0)+P415,""),"")</f>
        <v>415</v>
      </c>
      <c r="R415" t="str">
        <f ca="1">IFERROR(_xlfn.IFNA(MATCH($J415,INDIRECT("J"&amp;(1+Q415)):$J$507,0)+Q415,""),"")</f>
        <v/>
      </c>
      <c r="S415" t="str">
        <f ca="1">IFERROR(_xlfn.IFNA(MATCH($J415,INDIRECT("J"&amp;(1+R415)):$J$507,0)+R415,""),"")</f>
        <v/>
      </c>
      <c r="T415" t="str">
        <f ca="1">IFERROR(_xlfn.IFNA(MATCH($J415,INDIRECT("J"&amp;(1+S415)):$J$507,0)+S415,""),"")</f>
        <v/>
      </c>
      <c r="U415">
        <f t="shared" ca="1" si="78"/>
        <v>2</v>
      </c>
      <c r="V415">
        <f t="shared" ca="1" si="79"/>
        <v>0</v>
      </c>
      <c r="W415">
        <f t="shared" ca="1" si="80"/>
        <v>0</v>
      </c>
      <c r="X415">
        <f t="shared" ca="1" si="81"/>
        <v>0</v>
      </c>
      <c r="Y415">
        <f t="shared" ca="1" si="82"/>
        <v>3</v>
      </c>
      <c r="Z415" t="str">
        <f t="shared" si="83"/>
        <v>Tun</v>
      </c>
      <c r="AA415">
        <f ca="1">VLOOKUP(Y415,音调排序索引表!$A$1:$B$14,2,FALSE)</f>
        <v>2</v>
      </c>
    </row>
    <row r="416" spans="1:27" ht="18.75" customHeight="1">
      <c r="A416" s="4"/>
      <c r="B416" s="4"/>
      <c r="C416" s="2"/>
      <c r="D416" s="2"/>
      <c r="E416" s="3"/>
      <c r="F416" s="2"/>
      <c r="G416" s="2"/>
      <c r="H416" s="1" t="str">
        <f>IF(LEFT(竖总表!F416,1)="`",RIGHT(竖总表!F416,LEN(竖总表!F416)-1),竖总表!F416)</f>
        <v>tao4</v>
      </c>
      <c r="I416" s="1" t="str">
        <f t="shared" si="72"/>
        <v>tao4</v>
      </c>
      <c r="J416" s="1" t="str">
        <f t="shared" si="73"/>
        <v>tao</v>
      </c>
      <c r="K416" s="1" t="str">
        <f t="shared" si="74"/>
        <v>t</v>
      </c>
      <c r="L416" s="1" t="str">
        <f t="shared" si="75"/>
        <v>ao</v>
      </c>
      <c r="M416" s="1">
        <f t="shared" si="76"/>
        <v>4</v>
      </c>
      <c r="N416" s="1">
        <f t="shared" si="77"/>
        <v>2</v>
      </c>
      <c r="O416" s="1">
        <v>1</v>
      </c>
      <c r="P416">
        <v>1</v>
      </c>
      <c r="Q416">
        <f ca="1">IFERROR(_xlfn.IFNA(MATCH($J416,INDIRECT("J"&amp;(1+P416)):$J$507,0)+P416,""),"")</f>
        <v>400</v>
      </c>
      <c r="R416">
        <f ca="1">IFERROR(_xlfn.IFNA(MATCH($J416,INDIRECT("J"&amp;(1+Q416)):$J$507,0)+Q416,""),"")</f>
        <v>416</v>
      </c>
      <c r="S416" t="str">
        <f ca="1">IFERROR(_xlfn.IFNA(MATCH($J416,INDIRECT("J"&amp;(1+R416)):$J$507,0)+R416,""),"")</f>
        <v/>
      </c>
      <c r="T416" t="str">
        <f ca="1">IFERROR(_xlfn.IFNA(MATCH($J416,INDIRECT("J"&amp;(1+S416)):$J$507,0)+S416,""),"")</f>
        <v/>
      </c>
      <c r="U416">
        <f t="shared" ca="1" si="78"/>
        <v>2</v>
      </c>
      <c r="V416">
        <f t="shared" ca="1" si="79"/>
        <v>4</v>
      </c>
      <c r="W416">
        <f t="shared" ca="1" si="80"/>
        <v>0</v>
      </c>
      <c r="X416">
        <f t="shared" ca="1" si="81"/>
        <v>0</v>
      </c>
      <c r="Y416">
        <f t="shared" ca="1" si="82"/>
        <v>15</v>
      </c>
      <c r="Z416" t="str">
        <f t="shared" si="83"/>
        <v>Tao</v>
      </c>
      <c r="AA416">
        <f ca="1">VLOOKUP(Y416,音调排序索引表!$A$1:$B$14,2,FALSE)</f>
        <v>24</v>
      </c>
    </row>
    <row r="417" spans="1:27" ht="18.75" customHeight="1">
      <c r="A417" s="4"/>
      <c r="B417" s="4"/>
      <c r="C417" s="2"/>
      <c r="D417" s="2"/>
      <c r="E417" s="3"/>
      <c r="F417" s="2"/>
      <c r="G417" s="2"/>
      <c r="H417" s="1" t="str">
        <f>IF(LEFT(竖总表!F417,1)="`",RIGHT(竖总表!F417,LEN(竖总表!F417)-1),竖总表!F417)</f>
        <v>teng2</v>
      </c>
      <c r="I417" s="1" t="str">
        <f t="shared" si="72"/>
        <v>teng2</v>
      </c>
      <c r="J417" s="1" t="str">
        <f t="shared" si="73"/>
        <v>teng</v>
      </c>
      <c r="K417" s="1" t="str">
        <f t="shared" si="74"/>
        <v>t</v>
      </c>
      <c r="L417" s="1" t="str">
        <f t="shared" si="75"/>
        <v>eng</v>
      </c>
      <c r="M417" s="1">
        <f t="shared" si="76"/>
        <v>2</v>
      </c>
      <c r="N417" s="1">
        <f t="shared" si="77"/>
        <v>1</v>
      </c>
      <c r="O417" s="1">
        <v>1</v>
      </c>
      <c r="P417">
        <v>1</v>
      </c>
      <c r="Q417">
        <f ca="1">IFERROR(_xlfn.IFNA(MATCH($J417,INDIRECT("J"&amp;(1+P417)):$J$507,0)+P417,""),"")</f>
        <v>417</v>
      </c>
      <c r="R417" t="str">
        <f ca="1">IFERROR(_xlfn.IFNA(MATCH($J417,INDIRECT("J"&amp;(1+Q417)):$J$507,0)+Q417,""),"")</f>
        <v/>
      </c>
      <c r="S417" t="str">
        <f ca="1">IFERROR(_xlfn.IFNA(MATCH($J417,INDIRECT("J"&amp;(1+R417)):$J$507,0)+R417,""),"")</f>
        <v/>
      </c>
      <c r="T417" t="str">
        <f ca="1">IFERROR(_xlfn.IFNA(MATCH($J417,INDIRECT("J"&amp;(1+S417)):$J$507,0)+S417,""),"")</f>
        <v/>
      </c>
      <c r="U417">
        <f t="shared" ca="1" si="78"/>
        <v>2</v>
      </c>
      <c r="V417">
        <f t="shared" ca="1" si="79"/>
        <v>0</v>
      </c>
      <c r="W417">
        <f t="shared" ca="1" si="80"/>
        <v>0</v>
      </c>
      <c r="X417">
        <f t="shared" ca="1" si="81"/>
        <v>0</v>
      </c>
      <c r="Y417">
        <f t="shared" ca="1" si="82"/>
        <v>3</v>
      </c>
      <c r="Z417" t="str">
        <f t="shared" si="83"/>
        <v>Teng</v>
      </c>
      <c r="AA417">
        <f ca="1">VLOOKUP(Y417,音调排序索引表!$A$1:$B$14,2,FALSE)</f>
        <v>2</v>
      </c>
    </row>
    <row r="418" spans="1:27" ht="18.75" customHeight="1">
      <c r="A418" s="4"/>
      <c r="B418" s="4"/>
      <c r="C418" s="2"/>
      <c r="D418" s="2"/>
      <c r="E418" s="3"/>
      <c r="F418" s="2"/>
      <c r="G418" s="2"/>
      <c r="H418" s="1" t="str">
        <f>IF(LEFT(竖总表!F418,1)="`",RIGHT(竖总表!F418,LEN(竖总表!F418)-1),竖总表!F418)</f>
        <v>tai4</v>
      </c>
      <c r="I418" s="1" t="str">
        <f t="shared" si="72"/>
        <v>tai4</v>
      </c>
      <c r="J418" s="1" t="str">
        <f t="shared" si="73"/>
        <v>tai</v>
      </c>
      <c r="K418" s="1" t="str">
        <f t="shared" si="74"/>
        <v>t</v>
      </c>
      <c r="L418" s="1" t="str">
        <f t="shared" si="75"/>
        <v>ai</v>
      </c>
      <c r="M418" s="1">
        <f t="shared" si="76"/>
        <v>4</v>
      </c>
      <c r="N418" s="1">
        <f t="shared" si="77"/>
        <v>2</v>
      </c>
      <c r="O418" s="1">
        <v>1</v>
      </c>
      <c r="P418">
        <v>1</v>
      </c>
      <c r="Q418">
        <f ca="1">IFERROR(_xlfn.IFNA(MATCH($J418,INDIRECT("J"&amp;(1+P418)):$J$507,0)+P418,""),"")</f>
        <v>401</v>
      </c>
      <c r="R418">
        <f ca="1">IFERROR(_xlfn.IFNA(MATCH($J418,INDIRECT("J"&amp;(1+Q418)):$J$507,0)+Q418,""),"")</f>
        <v>418</v>
      </c>
      <c r="S418" t="str">
        <f ca="1">IFERROR(_xlfn.IFNA(MATCH($J418,INDIRECT("J"&amp;(1+R418)):$J$507,0)+R418,""),"")</f>
        <v/>
      </c>
      <c r="T418" t="str">
        <f ca="1">IFERROR(_xlfn.IFNA(MATCH($J418,INDIRECT("J"&amp;(1+S418)):$J$507,0)+S418,""),"")</f>
        <v/>
      </c>
      <c r="U418">
        <f t="shared" ca="1" si="78"/>
        <v>2</v>
      </c>
      <c r="V418">
        <f t="shared" ca="1" si="79"/>
        <v>4</v>
      </c>
      <c r="W418">
        <f t="shared" ca="1" si="80"/>
        <v>0</v>
      </c>
      <c r="X418">
        <f t="shared" ca="1" si="81"/>
        <v>0</v>
      </c>
      <c r="Y418">
        <f t="shared" ca="1" si="82"/>
        <v>15</v>
      </c>
      <c r="Z418" t="str">
        <f t="shared" si="83"/>
        <v>Tai</v>
      </c>
      <c r="AA418">
        <f ca="1">VLOOKUP(Y418,音调排序索引表!$A$1:$B$14,2,FALSE)</f>
        <v>24</v>
      </c>
    </row>
    <row r="419" spans="1:27" ht="18.75" customHeight="1">
      <c r="A419" s="4"/>
      <c r="B419" s="4"/>
      <c r="C419" s="2"/>
      <c r="D419" s="2"/>
      <c r="E419" s="3"/>
      <c r="F419" s="2"/>
      <c r="G419" s="2"/>
      <c r="H419" s="1" t="str">
        <f>IF(LEFT(竖总表!F419,1)="`",RIGHT(竖总表!F419,LEN(竖总表!F419)-1),竖总表!F419)</f>
        <v>tuan2</v>
      </c>
      <c r="I419" s="1" t="str">
        <f t="shared" si="72"/>
        <v>tuan2</v>
      </c>
      <c r="J419" s="1" t="str">
        <f t="shared" si="73"/>
        <v>tuan</v>
      </c>
      <c r="K419" s="1" t="str">
        <f t="shared" si="74"/>
        <v>t</v>
      </c>
      <c r="L419" s="1" t="str">
        <f t="shared" si="75"/>
        <v>uan</v>
      </c>
      <c r="M419" s="1">
        <f t="shared" si="76"/>
        <v>2</v>
      </c>
      <c r="N419" s="1">
        <f t="shared" si="77"/>
        <v>1</v>
      </c>
      <c r="O419" s="1">
        <v>1</v>
      </c>
      <c r="P419">
        <v>1</v>
      </c>
      <c r="Q419">
        <f ca="1">IFERROR(_xlfn.IFNA(MATCH($J419,INDIRECT("J"&amp;(1+P419)):$J$507,0)+P419,""),"")</f>
        <v>419</v>
      </c>
      <c r="R419" t="str">
        <f ca="1">IFERROR(_xlfn.IFNA(MATCH($J419,INDIRECT("J"&amp;(1+Q419)):$J$507,0)+Q419,""),"")</f>
        <v/>
      </c>
      <c r="S419" t="str">
        <f ca="1">IFERROR(_xlfn.IFNA(MATCH($J419,INDIRECT("J"&amp;(1+R419)):$J$507,0)+R419,""),"")</f>
        <v/>
      </c>
      <c r="T419" t="str">
        <f ca="1">IFERROR(_xlfn.IFNA(MATCH($J419,INDIRECT("J"&amp;(1+S419)):$J$507,0)+S419,""),"")</f>
        <v/>
      </c>
      <c r="U419">
        <f t="shared" ca="1" si="78"/>
        <v>2</v>
      </c>
      <c r="V419">
        <f t="shared" ca="1" si="79"/>
        <v>0</v>
      </c>
      <c r="W419">
        <f t="shared" ca="1" si="80"/>
        <v>0</v>
      </c>
      <c r="X419">
        <f t="shared" ca="1" si="81"/>
        <v>0</v>
      </c>
      <c r="Y419">
        <f t="shared" ca="1" si="82"/>
        <v>3</v>
      </c>
      <c r="Z419" t="str">
        <f t="shared" si="83"/>
        <v>Tuan</v>
      </c>
      <c r="AA419">
        <f ca="1">VLOOKUP(Y419,音调排序索引表!$A$1:$B$14,2,FALSE)</f>
        <v>2</v>
      </c>
    </row>
    <row r="420" spans="1:27" ht="18.75" customHeight="1">
      <c r="A420" s="4"/>
      <c r="B420" s="4"/>
      <c r="C420" s="2"/>
      <c r="D420" s="2"/>
      <c r="E420" s="3"/>
      <c r="F420" s="2"/>
      <c r="G420" s="2"/>
      <c r="H420" s="1" t="str">
        <f>IF(LEFT(竖总表!F420,1)="`",RIGHT(竖总表!F420,LEN(竖总表!F420)-1),竖总表!F420)</f>
        <v>wa2</v>
      </c>
      <c r="I420" s="1" t="str">
        <f t="shared" si="72"/>
        <v>wa2</v>
      </c>
      <c r="J420" s="1" t="str">
        <f t="shared" si="73"/>
        <v>wa</v>
      </c>
      <c r="K420" s="1" t="str">
        <f t="shared" si="74"/>
        <v>w</v>
      </c>
      <c r="L420" s="1" t="str">
        <f t="shared" si="75"/>
        <v>a</v>
      </c>
      <c r="M420" s="1">
        <f t="shared" si="76"/>
        <v>2</v>
      </c>
      <c r="N420" s="1">
        <f t="shared" si="77"/>
        <v>3</v>
      </c>
      <c r="O420" s="1">
        <v>1</v>
      </c>
      <c r="P420">
        <v>1</v>
      </c>
      <c r="Q420">
        <f ca="1">IFERROR(_xlfn.IFNA(MATCH($J420,INDIRECT("J"&amp;(1+P420)):$J$507,0)+P420,""),"")</f>
        <v>420</v>
      </c>
      <c r="R420">
        <f ca="1">IFERROR(_xlfn.IFNA(MATCH($J420,INDIRECT("J"&amp;(1+Q420)):$J$507,0)+Q420,""),"")</f>
        <v>430</v>
      </c>
      <c r="S420">
        <f ca="1">IFERROR(_xlfn.IFNA(MATCH($J420,INDIRECT("J"&amp;(1+R420)):$J$507,0)+R420,""),"")</f>
        <v>441</v>
      </c>
      <c r="T420" t="str">
        <f ca="1">IFERROR(_xlfn.IFNA(MATCH($J420,INDIRECT("J"&amp;(1+S420)):$J$507,0)+S420,""),"")</f>
        <v/>
      </c>
      <c r="U420">
        <f t="shared" ca="1" si="78"/>
        <v>2</v>
      </c>
      <c r="V420">
        <f t="shared" ca="1" si="79"/>
        <v>3</v>
      </c>
      <c r="W420">
        <f t="shared" ca="1" si="80"/>
        <v>4</v>
      </c>
      <c r="X420">
        <f t="shared" ca="1" si="81"/>
        <v>0</v>
      </c>
      <c r="Y420">
        <f t="shared" ca="1" si="82"/>
        <v>60</v>
      </c>
      <c r="Z420" t="str">
        <f t="shared" si="83"/>
        <v>Wa</v>
      </c>
      <c r="AA420">
        <f ca="1">VLOOKUP(Y420,音调排序索引表!$A$1:$B$14,2,FALSE)</f>
        <v>234</v>
      </c>
    </row>
    <row r="421" spans="1:27" ht="18.75" customHeight="1">
      <c r="A421" s="4"/>
      <c r="B421" s="4"/>
      <c r="C421" s="2"/>
      <c r="D421" s="2"/>
      <c r="E421" s="3"/>
      <c r="F421" s="2"/>
      <c r="G421" s="2"/>
      <c r="H421" s="1" t="str">
        <f>IF(LEFT(竖总表!F421,1)="`",RIGHT(竖总表!F421,LEN(竖总表!F421)-1),竖总表!F421)</f>
        <v>wang2</v>
      </c>
      <c r="I421" s="1" t="str">
        <f t="shared" si="72"/>
        <v>wang2</v>
      </c>
      <c r="J421" s="1" t="str">
        <f t="shared" si="73"/>
        <v>wang</v>
      </c>
      <c r="K421" s="1" t="str">
        <f t="shared" si="74"/>
        <v>w</v>
      </c>
      <c r="L421" s="1" t="str">
        <f t="shared" si="75"/>
        <v>ang</v>
      </c>
      <c r="M421" s="1">
        <f t="shared" si="76"/>
        <v>2</v>
      </c>
      <c r="N421" s="1">
        <f t="shared" si="77"/>
        <v>3</v>
      </c>
      <c r="O421" s="1">
        <v>1</v>
      </c>
      <c r="P421">
        <v>1</v>
      </c>
      <c r="Q421">
        <f ca="1">IFERROR(_xlfn.IFNA(MATCH($J421,INDIRECT("J"&amp;(1+P421)):$J$507,0)+P421,""),"")</f>
        <v>421</v>
      </c>
      <c r="R421">
        <f ca="1">IFERROR(_xlfn.IFNA(MATCH($J421,INDIRECT("J"&amp;(1+Q421)):$J$507,0)+Q421,""),"")</f>
        <v>425</v>
      </c>
      <c r="S421">
        <f ca="1">IFERROR(_xlfn.IFNA(MATCH($J421,INDIRECT("J"&amp;(1+R421)):$J$507,0)+R421,""),"")</f>
        <v>440</v>
      </c>
      <c r="T421" t="str">
        <f ca="1">IFERROR(_xlfn.IFNA(MATCH($J421,INDIRECT("J"&amp;(1+S421)):$J$507,0)+S421,""),"")</f>
        <v/>
      </c>
      <c r="U421">
        <f t="shared" ca="1" si="78"/>
        <v>2</v>
      </c>
      <c r="V421">
        <f t="shared" ca="1" si="79"/>
        <v>1</v>
      </c>
      <c r="W421">
        <f t="shared" ca="1" si="80"/>
        <v>4</v>
      </c>
      <c r="X421">
        <f t="shared" ca="1" si="81"/>
        <v>0</v>
      </c>
      <c r="Y421">
        <f t="shared" ca="1" si="82"/>
        <v>30</v>
      </c>
      <c r="Z421" t="str">
        <f t="shared" si="83"/>
        <v>Wang</v>
      </c>
      <c r="AA421">
        <f ca="1">VLOOKUP(Y421,音调排序索引表!$A$1:$B$14,2,FALSE)</f>
        <v>124</v>
      </c>
    </row>
    <row r="422" spans="1:27" ht="18.75" customHeight="1">
      <c r="A422" s="4"/>
      <c r="B422" s="4"/>
      <c r="C422" s="2"/>
      <c r="D422" s="2"/>
      <c r="E422" s="3"/>
      <c r="F422" s="2"/>
      <c r="G422" s="2"/>
      <c r="H422" s="1" t="str">
        <f>IF(LEFT(竖总表!F422,1)="`",RIGHT(竖总表!F422,LEN(竖总表!F422)-1),竖总表!F422)</f>
        <v>wu2</v>
      </c>
      <c r="I422" s="1" t="str">
        <f t="shared" si="72"/>
        <v>wu2</v>
      </c>
      <c r="J422" s="1" t="str">
        <f t="shared" si="73"/>
        <v>wu</v>
      </c>
      <c r="K422" s="1" t="str">
        <f t="shared" si="74"/>
        <v>w</v>
      </c>
      <c r="L422" s="1" t="str">
        <f t="shared" si="75"/>
        <v>u</v>
      </c>
      <c r="M422" s="1">
        <f t="shared" si="76"/>
        <v>2</v>
      </c>
      <c r="N422" s="1">
        <f t="shared" si="77"/>
        <v>3</v>
      </c>
      <c r="O422" s="1">
        <v>1</v>
      </c>
      <c r="P422">
        <v>1</v>
      </c>
      <c r="Q422">
        <f ca="1">IFERROR(_xlfn.IFNA(MATCH($J422,INDIRECT("J"&amp;(1+P422)):$J$507,0)+P422,""),"")</f>
        <v>422</v>
      </c>
      <c r="R422">
        <f ca="1">IFERROR(_xlfn.IFNA(MATCH($J422,INDIRECT("J"&amp;(1+Q422)):$J$507,0)+Q422,""),"")</f>
        <v>429</v>
      </c>
      <c r="S422">
        <f ca="1">IFERROR(_xlfn.IFNA(MATCH($J422,INDIRECT("J"&amp;(1+R422)):$J$507,0)+R422,""),"")</f>
        <v>431</v>
      </c>
      <c r="T422" t="str">
        <f ca="1">IFERROR(_xlfn.IFNA(MATCH($J422,INDIRECT("J"&amp;(1+S422)):$J$507,0)+S422,""),"")</f>
        <v/>
      </c>
      <c r="U422">
        <f t="shared" ca="1" si="78"/>
        <v>2</v>
      </c>
      <c r="V422">
        <f t="shared" ca="1" si="79"/>
        <v>4</v>
      </c>
      <c r="W422">
        <f t="shared" ca="1" si="80"/>
        <v>1</v>
      </c>
      <c r="X422">
        <f t="shared" ca="1" si="81"/>
        <v>0</v>
      </c>
      <c r="Y422">
        <f t="shared" ca="1" si="82"/>
        <v>30</v>
      </c>
      <c r="Z422" t="str">
        <f t="shared" si="83"/>
        <v>Wu</v>
      </c>
      <c r="AA422">
        <f ca="1">VLOOKUP(Y422,音调排序索引表!$A$1:$B$14,2,FALSE)</f>
        <v>124</v>
      </c>
    </row>
    <row r="423" spans="1:27" ht="18.75" customHeight="1">
      <c r="A423" s="4"/>
      <c r="B423" s="4"/>
      <c r="C423" s="2"/>
      <c r="D423" s="2"/>
      <c r="E423" s="5"/>
      <c r="F423" s="2"/>
      <c r="G423" s="2"/>
      <c r="H423" s="1" t="str">
        <f>IF(LEFT(竖总表!F423,1)="`",RIGHT(竖总表!F423,LEN(竖总表!F423)-1),竖总表!F423)</f>
        <v>wan1</v>
      </c>
      <c r="I423" s="1" t="str">
        <f t="shared" si="72"/>
        <v>wan1</v>
      </c>
      <c r="J423" s="1" t="str">
        <f t="shared" si="73"/>
        <v>wan</v>
      </c>
      <c r="K423" s="1" t="str">
        <f t="shared" si="74"/>
        <v>w</v>
      </c>
      <c r="L423" s="1" t="str">
        <f t="shared" si="75"/>
        <v>an</v>
      </c>
      <c r="M423" s="1">
        <f t="shared" si="76"/>
        <v>1</v>
      </c>
      <c r="N423" s="1">
        <f t="shared" si="77"/>
        <v>3</v>
      </c>
      <c r="O423" s="1">
        <v>1</v>
      </c>
      <c r="P423">
        <v>1</v>
      </c>
      <c r="Q423">
        <f ca="1">IFERROR(_xlfn.IFNA(MATCH($J423,INDIRECT("J"&amp;(1+P423)):$J$507,0)+P423,""),"")</f>
        <v>423</v>
      </c>
      <c r="R423">
        <f ca="1">IFERROR(_xlfn.IFNA(MATCH($J423,INDIRECT("J"&amp;(1+Q423)):$J$507,0)+Q423,""),"")</f>
        <v>427</v>
      </c>
      <c r="S423">
        <f ca="1">IFERROR(_xlfn.IFNA(MATCH($J423,INDIRECT("J"&amp;(1+R423)):$J$507,0)+R423,""),"")</f>
        <v>428</v>
      </c>
      <c r="T423" t="str">
        <f ca="1">IFERROR(_xlfn.IFNA(MATCH($J423,INDIRECT("J"&amp;(1+S423)):$J$507,0)+S423,""),"")</f>
        <v/>
      </c>
      <c r="U423">
        <f t="shared" ca="1" si="78"/>
        <v>1</v>
      </c>
      <c r="V423">
        <f t="shared" ca="1" si="79"/>
        <v>4</v>
      </c>
      <c r="W423">
        <f t="shared" ca="1" si="80"/>
        <v>2</v>
      </c>
      <c r="X423">
        <f t="shared" ca="1" si="81"/>
        <v>0</v>
      </c>
      <c r="Y423">
        <f t="shared" ca="1" si="82"/>
        <v>30</v>
      </c>
      <c r="Z423" t="str">
        <f t="shared" si="83"/>
        <v>Wan</v>
      </c>
      <c r="AA423">
        <f ca="1">VLOOKUP(Y423,音调排序索引表!$A$1:$B$14,2,FALSE)</f>
        <v>124</v>
      </c>
    </row>
    <row r="424" spans="1:27" ht="18.75" customHeight="1">
      <c r="A424" s="4"/>
      <c r="B424" s="4"/>
      <c r="C424" s="2"/>
      <c r="D424" s="2"/>
      <c r="E424" s="3"/>
      <c r="F424" s="2"/>
      <c r="G424" s="2"/>
      <c r="H424" s="1" t="str">
        <f>IF(LEFT(竖总表!F424,1)="`",RIGHT(竖总表!F424,LEN(竖总表!F424)-1),竖总表!F424)</f>
        <v>wi1</v>
      </c>
      <c r="I424" s="1" t="str">
        <f t="shared" si="72"/>
        <v>wi1</v>
      </c>
      <c r="J424" s="1" t="str">
        <f t="shared" si="73"/>
        <v>wi</v>
      </c>
      <c r="K424" s="1" t="str">
        <f t="shared" si="74"/>
        <v>w</v>
      </c>
      <c r="L424" s="1" t="str">
        <f t="shared" si="75"/>
        <v>i</v>
      </c>
      <c r="M424" s="1">
        <f t="shared" si="76"/>
        <v>1</v>
      </c>
      <c r="N424" s="1">
        <f t="shared" si="77"/>
        <v>1</v>
      </c>
      <c r="O424" s="1">
        <v>1</v>
      </c>
      <c r="P424">
        <v>1</v>
      </c>
      <c r="Q424">
        <f ca="1">IFERROR(_xlfn.IFNA(MATCH($J424,INDIRECT("J"&amp;(1+P424)):$J$507,0)+P424,""),"")</f>
        <v>424</v>
      </c>
      <c r="R424" t="str">
        <f ca="1">IFERROR(_xlfn.IFNA(MATCH($J424,INDIRECT("J"&amp;(1+Q424)):$J$507,0)+Q424,""),"")</f>
        <v/>
      </c>
      <c r="S424" t="str">
        <f ca="1">IFERROR(_xlfn.IFNA(MATCH($J424,INDIRECT("J"&amp;(1+R424)):$J$507,0)+R424,""),"")</f>
        <v/>
      </c>
      <c r="T424" t="str">
        <f ca="1">IFERROR(_xlfn.IFNA(MATCH($J424,INDIRECT("J"&amp;(1+S424)):$J$507,0)+S424,""),"")</f>
        <v/>
      </c>
      <c r="U424">
        <f t="shared" ca="1" si="78"/>
        <v>1</v>
      </c>
      <c r="V424">
        <f t="shared" ca="1" si="79"/>
        <v>0</v>
      </c>
      <c r="W424">
        <f t="shared" ca="1" si="80"/>
        <v>0</v>
      </c>
      <c r="X424">
        <f t="shared" ca="1" si="81"/>
        <v>0</v>
      </c>
      <c r="Y424">
        <f t="shared" ca="1" si="82"/>
        <v>2</v>
      </c>
      <c r="Z424" t="str">
        <f t="shared" si="83"/>
        <v>Wi</v>
      </c>
      <c r="AA424">
        <f ca="1">VLOOKUP(Y424,音调排序索引表!$A$1:$B$14,2,FALSE)</f>
        <v>1</v>
      </c>
    </row>
    <row r="425" spans="1:27" ht="18.75" customHeight="1">
      <c r="A425" s="4"/>
      <c r="B425" s="4"/>
      <c r="C425" s="2"/>
      <c r="D425" s="2"/>
      <c r="E425" s="3"/>
      <c r="F425" s="2"/>
      <c r="G425" s="2"/>
      <c r="H425" s="1" t="str">
        <f>IF(LEFT(竖总表!F425,1)="`",RIGHT(竖总表!F425,LEN(竖总表!F425)-1),竖总表!F425)</f>
        <v>wang1</v>
      </c>
      <c r="I425" s="1" t="str">
        <f t="shared" si="72"/>
        <v>wang1</v>
      </c>
      <c r="J425" s="1" t="str">
        <f t="shared" si="73"/>
        <v>wang</v>
      </c>
      <c r="K425" s="1" t="str">
        <f t="shared" si="74"/>
        <v>w</v>
      </c>
      <c r="L425" s="1" t="str">
        <f t="shared" si="75"/>
        <v>ang</v>
      </c>
      <c r="M425" s="1">
        <f t="shared" si="76"/>
        <v>1</v>
      </c>
      <c r="N425" s="1">
        <f t="shared" si="77"/>
        <v>3</v>
      </c>
      <c r="O425" s="1">
        <v>1</v>
      </c>
      <c r="P425">
        <v>1</v>
      </c>
      <c r="Q425">
        <f ca="1">IFERROR(_xlfn.IFNA(MATCH($J425,INDIRECT("J"&amp;(1+P425)):$J$507,0)+P425,""),"")</f>
        <v>421</v>
      </c>
      <c r="R425">
        <f ca="1">IFERROR(_xlfn.IFNA(MATCH($J425,INDIRECT("J"&amp;(1+Q425)):$J$507,0)+Q425,""),"")</f>
        <v>425</v>
      </c>
      <c r="S425">
        <f ca="1">IFERROR(_xlfn.IFNA(MATCH($J425,INDIRECT("J"&amp;(1+R425)):$J$507,0)+R425,""),"")</f>
        <v>440</v>
      </c>
      <c r="T425" t="str">
        <f ca="1">IFERROR(_xlfn.IFNA(MATCH($J425,INDIRECT("J"&amp;(1+S425)):$J$507,0)+S425,""),"")</f>
        <v/>
      </c>
      <c r="U425">
        <f t="shared" ca="1" si="78"/>
        <v>2</v>
      </c>
      <c r="V425">
        <f t="shared" ca="1" si="79"/>
        <v>1</v>
      </c>
      <c r="W425">
        <f t="shared" ca="1" si="80"/>
        <v>4</v>
      </c>
      <c r="X425">
        <f t="shared" ca="1" si="81"/>
        <v>0</v>
      </c>
      <c r="Y425">
        <f t="shared" ca="1" si="82"/>
        <v>30</v>
      </c>
      <c r="Z425" t="str">
        <f t="shared" si="83"/>
        <v>Wang</v>
      </c>
      <c r="AA425">
        <f ca="1">VLOOKUP(Y425,音调排序索引表!$A$1:$B$14,2,FALSE)</f>
        <v>124</v>
      </c>
    </row>
    <row r="426" spans="1:27" ht="18.75" customHeight="1">
      <c r="A426" s="4"/>
      <c r="B426" s="4"/>
      <c r="C426" s="2"/>
      <c r="D426" s="2"/>
      <c r="E426" s="3"/>
      <c r="F426" s="2"/>
      <c r="G426" s="2"/>
      <c r="H426" s="1" t="str">
        <f>IF(LEFT(竖总表!F426,1)="`",RIGHT(竖总表!F426,LEN(竖总表!F426)-1),竖总表!F426)</f>
        <v>weng4</v>
      </c>
      <c r="I426" s="1" t="str">
        <f t="shared" si="72"/>
        <v>weng4</v>
      </c>
      <c r="J426" s="1" t="str">
        <f t="shared" si="73"/>
        <v>weng</v>
      </c>
      <c r="K426" s="1" t="str">
        <f t="shared" si="74"/>
        <v>w</v>
      </c>
      <c r="L426" s="1" t="str">
        <f t="shared" si="75"/>
        <v>eng</v>
      </c>
      <c r="M426" s="1">
        <f t="shared" si="76"/>
        <v>4</v>
      </c>
      <c r="N426" s="1">
        <f t="shared" si="77"/>
        <v>2</v>
      </c>
      <c r="O426" s="1">
        <v>1</v>
      </c>
      <c r="P426">
        <v>1</v>
      </c>
      <c r="Q426">
        <f ca="1">IFERROR(_xlfn.IFNA(MATCH($J426,INDIRECT("J"&amp;(1+P426)):$J$507,0)+P426,""),"")</f>
        <v>426</v>
      </c>
      <c r="R426">
        <f ca="1">IFERROR(_xlfn.IFNA(MATCH($J426,INDIRECT("J"&amp;(1+Q426)):$J$507,0)+Q426,""),"")</f>
        <v>435</v>
      </c>
      <c r="S426" t="str">
        <f ca="1">IFERROR(_xlfn.IFNA(MATCH($J426,INDIRECT("J"&amp;(1+R426)):$J$507,0)+R426,""),"")</f>
        <v/>
      </c>
      <c r="T426" t="str">
        <f ca="1">IFERROR(_xlfn.IFNA(MATCH($J426,INDIRECT("J"&amp;(1+S426)):$J$507,0)+S426,""),"")</f>
        <v/>
      </c>
      <c r="U426">
        <f t="shared" ca="1" si="78"/>
        <v>4</v>
      </c>
      <c r="V426">
        <f t="shared" ca="1" si="79"/>
        <v>1</v>
      </c>
      <c r="W426">
        <f t="shared" ca="1" si="80"/>
        <v>0</v>
      </c>
      <c r="X426">
        <f t="shared" ca="1" si="81"/>
        <v>0</v>
      </c>
      <c r="Y426">
        <f t="shared" ca="1" si="82"/>
        <v>10</v>
      </c>
      <c r="Z426" t="str">
        <f t="shared" si="83"/>
        <v>Weng</v>
      </c>
      <c r="AA426">
        <f ca="1">VLOOKUP(Y426,音调排序索引表!$A$1:$B$14,2,FALSE)</f>
        <v>14</v>
      </c>
    </row>
    <row r="427" spans="1:27" ht="18.75" customHeight="1">
      <c r="A427" s="4"/>
      <c r="B427" s="4"/>
      <c r="C427" s="2"/>
      <c r="D427" s="2"/>
      <c r="E427" s="3"/>
      <c r="F427" s="2"/>
      <c r="G427" s="2"/>
      <c r="H427" s="1" t="str">
        <f>IF(LEFT(竖总表!F427,1)="`",RIGHT(竖总表!F427,LEN(竖总表!F427)-1),竖总表!F427)</f>
        <v>wan4</v>
      </c>
      <c r="I427" s="1" t="str">
        <f t="shared" si="72"/>
        <v>wan4</v>
      </c>
      <c r="J427" s="1" t="str">
        <f t="shared" si="73"/>
        <v>wan</v>
      </c>
      <c r="K427" s="1" t="str">
        <f t="shared" si="74"/>
        <v>w</v>
      </c>
      <c r="L427" s="1" t="str">
        <f t="shared" si="75"/>
        <v>an</v>
      </c>
      <c r="M427" s="1">
        <f t="shared" si="76"/>
        <v>4</v>
      </c>
      <c r="N427" s="1">
        <f t="shared" si="77"/>
        <v>3</v>
      </c>
      <c r="O427" s="1">
        <v>1</v>
      </c>
      <c r="P427">
        <v>1</v>
      </c>
      <c r="Q427">
        <f ca="1">IFERROR(_xlfn.IFNA(MATCH($J427,INDIRECT("J"&amp;(1+P427)):$J$507,0)+P427,""),"")</f>
        <v>423</v>
      </c>
      <c r="R427">
        <f ca="1">IFERROR(_xlfn.IFNA(MATCH($J427,INDIRECT("J"&amp;(1+Q427)):$J$507,0)+Q427,""),"")</f>
        <v>427</v>
      </c>
      <c r="S427">
        <f ca="1">IFERROR(_xlfn.IFNA(MATCH($J427,INDIRECT("J"&amp;(1+R427)):$J$507,0)+R427,""),"")</f>
        <v>428</v>
      </c>
      <c r="T427" t="str">
        <f ca="1">IFERROR(_xlfn.IFNA(MATCH($J427,INDIRECT("J"&amp;(1+S427)):$J$507,0)+S427,""),"")</f>
        <v/>
      </c>
      <c r="U427">
        <f t="shared" ca="1" si="78"/>
        <v>1</v>
      </c>
      <c r="V427">
        <f t="shared" ca="1" si="79"/>
        <v>4</v>
      </c>
      <c r="W427">
        <f t="shared" ca="1" si="80"/>
        <v>2</v>
      </c>
      <c r="X427">
        <f t="shared" ca="1" si="81"/>
        <v>0</v>
      </c>
      <c r="Y427">
        <f t="shared" ca="1" si="82"/>
        <v>30</v>
      </c>
      <c r="Z427" t="str">
        <f t="shared" si="83"/>
        <v>Wan</v>
      </c>
      <c r="AA427">
        <f ca="1">VLOOKUP(Y427,音调排序索引表!$A$1:$B$14,2,FALSE)</f>
        <v>124</v>
      </c>
    </row>
    <row r="428" spans="1:27" ht="18.75" customHeight="1">
      <c r="A428" s="4"/>
      <c r="B428" s="4"/>
      <c r="C428" s="2"/>
      <c r="D428" s="2"/>
      <c r="E428" s="3"/>
      <c r="F428" s="2"/>
      <c r="G428" s="2"/>
      <c r="H428" s="1" t="str">
        <f>IF(LEFT(竖总表!F428,1)="`",RIGHT(竖总表!F428,LEN(竖总表!F428)-1),竖总表!F428)</f>
        <v>wan2</v>
      </c>
      <c r="I428" s="1" t="str">
        <f t="shared" si="72"/>
        <v>wan2</v>
      </c>
      <c r="J428" s="1" t="str">
        <f t="shared" si="73"/>
        <v>wan</v>
      </c>
      <c r="K428" s="1" t="str">
        <f t="shared" si="74"/>
        <v>w</v>
      </c>
      <c r="L428" s="1" t="str">
        <f t="shared" si="75"/>
        <v>an</v>
      </c>
      <c r="M428" s="1">
        <f t="shared" si="76"/>
        <v>2</v>
      </c>
      <c r="N428" s="1">
        <f t="shared" si="77"/>
        <v>3</v>
      </c>
      <c r="O428" s="1">
        <v>1</v>
      </c>
      <c r="P428">
        <v>1</v>
      </c>
      <c r="Q428">
        <f ca="1">IFERROR(_xlfn.IFNA(MATCH($J428,INDIRECT("J"&amp;(1+P428)):$J$507,0)+P428,""),"")</f>
        <v>423</v>
      </c>
      <c r="R428">
        <f ca="1">IFERROR(_xlfn.IFNA(MATCH($J428,INDIRECT("J"&amp;(1+Q428)):$J$507,0)+Q428,""),"")</f>
        <v>427</v>
      </c>
      <c r="S428">
        <f ca="1">IFERROR(_xlfn.IFNA(MATCH($J428,INDIRECT("J"&amp;(1+R428)):$J$507,0)+R428,""),"")</f>
        <v>428</v>
      </c>
      <c r="T428" t="str">
        <f ca="1">IFERROR(_xlfn.IFNA(MATCH($J428,INDIRECT("J"&amp;(1+S428)):$J$507,0)+S428,""),"")</f>
        <v/>
      </c>
      <c r="U428">
        <f t="shared" ca="1" si="78"/>
        <v>1</v>
      </c>
      <c r="V428">
        <f t="shared" ca="1" si="79"/>
        <v>4</v>
      </c>
      <c r="W428">
        <f t="shared" ca="1" si="80"/>
        <v>2</v>
      </c>
      <c r="X428">
        <f t="shared" ca="1" si="81"/>
        <v>0</v>
      </c>
      <c r="Y428">
        <f t="shared" ca="1" si="82"/>
        <v>30</v>
      </c>
      <c r="Z428" t="str">
        <f t="shared" si="83"/>
        <v>Wan</v>
      </c>
      <c r="AA428">
        <f ca="1">VLOOKUP(Y428,音调排序索引表!$A$1:$B$14,2,FALSE)</f>
        <v>124</v>
      </c>
    </row>
    <row r="429" spans="1:27" ht="18.75" customHeight="1">
      <c r="A429" s="4"/>
      <c r="B429" s="4"/>
      <c r="C429" s="2"/>
      <c r="D429" s="2"/>
      <c r="E429" s="3"/>
      <c r="F429" s="2"/>
      <c r="G429" s="2"/>
      <c r="H429" s="1" t="str">
        <f>IF(LEFT(竖总表!F429,1)="`",RIGHT(竖总表!F429,LEN(竖总表!F429)-1),竖总表!F429)</f>
        <v>wu4</v>
      </c>
      <c r="I429" s="1" t="str">
        <f t="shared" si="72"/>
        <v>wu4</v>
      </c>
      <c r="J429" s="1" t="str">
        <f t="shared" si="73"/>
        <v>wu</v>
      </c>
      <c r="K429" s="1" t="str">
        <f t="shared" si="74"/>
        <v>w</v>
      </c>
      <c r="L429" s="1" t="str">
        <f t="shared" si="75"/>
        <v>u</v>
      </c>
      <c r="M429" s="1">
        <f t="shared" si="76"/>
        <v>4</v>
      </c>
      <c r="N429" s="1">
        <f t="shared" si="77"/>
        <v>3</v>
      </c>
      <c r="O429" s="1">
        <v>1</v>
      </c>
      <c r="P429">
        <v>1</v>
      </c>
      <c r="Q429">
        <f ca="1">IFERROR(_xlfn.IFNA(MATCH($J429,INDIRECT("J"&amp;(1+P429)):$J$507,0)+P429,""),"")</f>
        <v>422</v>
      </c>
      <c r="R429">
        <f ca="1">IFERROR(_xlfn.IFNA(MATCH($J429,INDIRECT("J"&amp;(1+Q429)):$J$507,0)+Q429,""),"")</f>
        <v>429</v>
      </c>
      <c r="S429">
        <f ca="1">IFERROR(_xlfn.IFNA(MATCH($J429,INDIRECT("J"&amp;(1+R429)):$J$507,0)+R429,""),"")</f>
        <v>431</v>
      </c>
      <c r="T429" t="str">
        <f ca="1">IFERROR(_xlfn.IFNA(MATCH($J429,INDIRECT("J"&amp;(1+S429)):$J$507,0)+S429,""),"")</f>
        <v/>
      </c>
      <c r="U429">
        <f t="shared" ca="1" si="78"/>
        <v>2</v>
      </c>
      <c r="V429">
        <f t="shared" ca="1" si="79"/>
        <v>4</v>
      </c>
      <c r="W429">
        <f t="shared" ca="1" si="80"/>
        <v>1</v>
      </c>
      <c r="X429">
        <f t="shared" ca="1" si="81"/>
        <v>0</v>
      </c>
      <c r="Y429">
        <f t="shared" ca="1" si="82"/>
        <v>30</v>
      </c>
      <c r="Z429" t="str">
        <f t="shared" si="83"/>
        <v>Wu</v>
      </c>
      <c r="AA429">
        <f ca="1">VLOOKUP(Y429,音调排序索引表!$A$1:$B$14,2,FALSE)</f>
        <v>124</v>
      </c>
    </row>
    <row r="430" spans="1:27" ht="18.75" customHeight="1">
      <c r="A430" s="4"/>
      <c r="B430" s="4"/>
      <c r="C430" s="2"/>
      <c r="D430" s="2"/>
      <c r="E430" s="3"/>
      <c r="F430" s="2"/>
      <c r="G430" s="2"/>
      <c r="H430" s="1" t="str">
        <f>IF(LEFT(竖总表!F430,1)="`",RIGHT(竖总表!F430,LEN(竖总表!F430)-1),竖总表!F430)</f>
        <v>wa3</v>
      </c>
      <c r="I430" s="1" t="str">
        <f t="shared" si="72"/>
        <v>wa3</v>
      </c>
      <c r="J430" s="1" t="str">
        <f t="shared" si="73"/>
        <v>wa</v>
      </c>
      <c r="K430" s="1" t="str">
        <f t="shared" si="74"/>
        <v>w</v>
      </c>
      <c r="L430" s="1" t="str">
        <f t="shared" si="75"/>
        <v>a</v>
      </c>
      <c r="M430" s="1">
        <f t="shared" si="76"/>
        <v>3</v>
      </c>
      <c r="N430" s="1">
        <f t="shared" si="77"/>
        <v>3</v>
      </c>
      <c r="O430" s="1">
        <v>1</v>
      </c>
      <c r="P430">
        <v>1</v>
      </c>
      <c r="Q430">
        <f ca="1">IFERROR(_xlfn.IFNA(MATCH($J430,INDIRECT("J"&amp;(1+P430)):$J$507,0)+P430,""),"")</f>
        <v>420</v>
      </c>
      <c r="R430">
        <f ca="1">IFERROR(_xlfn.IFNA(MATCH($J430,INDIRECT("J"&amp;(1+Q430)):$J$507,0)+Q430,""),"")</f>
        <v>430</v>
      </c>
      <c r="S430">
        <f ca="1">IFERROR(_xlfn.IFNA(MATCH($J430,INDIRECT("J"&amp;(1+R430)):$J$507,0)+R430,""),"")</f>
        <v>441</v>
      </c>
      <c r="T430" t="str">
        <f ca="1">IFERROR(_xlfn.IFNA(MATCH($J430,INDIRECT("J"&amp;(1+S430)):$J$507,0)+S430,""),"")</f>
        <v/>
      </c>
      <c r="U430">
        <f t="shared" ca="1" si="78"/>
        <v>2</v>
      </c>
      <c r="V430">
        <f t="shared" ca="1" si="79"/>
        <v>3</v>
      </c>
      <c r="W430">
        <f t="shared" ca="1" si="80"/>
        <v>4</v>
      </c>
      <c r="X430">
        <f t="shared" ca="1" si="81"/>
        <v>0</v>
      </c>
      <c r="Y430">
        <f t="shared" ca="1" si="82"/>
        <v>60</v>
      </c>
      <c r="Z430" t="str">
        <f t="shared" si="83"/>
        <v>Wa</v>
      </c>
      <c r="AA430">
        <f ca="1">VLOOKUP(Y430,音调排序索引表!$A$1:$B$14,2,FALSE)</f>
        <v>234</v>
      </c>
    </row>
    <row r="431" spans="1:27" ht="18.75" customHeight="1">
      <c r="A431" s="4"/>
      <c r="B431" s="4"/>
      <c r="C431" s="2"/>
      <c r="D431" s="2"/>
      <c r="E431" s="3"/>
      <c r="F431" s="2"/>
      <c r="G431" s="2"/>
      <c r="H431" s="1" t="str">
        <f>IF(LEFT(竖总表!F431,1)="`",RIGHT(竖总表!F431,LEN(竖总表!F431)-1),竖总表!F431)</f>
        <v>wu1</v>
      </c>
      <c r="I431" s="1" t="str">
        <f t="shared" si="72"/>
        <v>wu1</v>
      </c>
      <c r="J431" s="1" t="str">
        <f t="shared" si="73"/>
        <v>wu</v>
      </c>
      <c r="K431" s="1" t="str">
        <f t="shared" si="74"/>
        <v>w</v>
      </c>
      <c r="L431" s="1" t="str">
        <f t="shared" si="75"/>
        <v>u</v>
      </c>
      <c r="M431" s="1">
        <f t="shared" si="76"/>
        <v>1</v>
      </c>
      <c r="N431" s="1">
        <f t="shared" si="77"/>
        <v>3</v>
      </c>
      <c r="O431" s="1">
        <v>1</v>
      </c>
      <c r="P431">
        <v>1</v>
      </c>
      <c r="Q431">
        <f ca="1">IFERROR(_xlfn.IFNA(MATCH($J431,INDIRECT("J"&amp;(1+P431)):$J$507,0)+P431,""),"")</f>
        <v>422</v>
      </c>
      <c r="R431">
        <f ca="1">IFERROR(_xlfn.IFNA(MATCH($J431,INDIRECT("J"&amp;(1+Q431)):$J$507,0)+Q431,""),"")</f>
        <v>429</v>
      </c>
      <c r="S431">
        <f ca="1">IFERROR(_xlfn.IFNA(MATCH($J431,INDIRECT("J"&amp;(1+R431)):$J$507,0)+R431,""),"")</f>
        <v>431</v>
      </c>
      <c r="T431" t="str">
        <f ca="1">IFERROR(_xlfn.IFNA(MATCH($J431,INDIRECT("J"&amp;(1+S431)):$J$507,0)+S431,""),"")</f>
        <v/>
      </c>
      <c r="U431">
        <f t="shared" ca="1" si="78"/>
        <v>2</v>
      </c>
      <c r="V431">
        <f t="shared" ca="1" si="79"/>
        <v>4</v>
      </c>
      <c r="W431">
        <f t="shared" ca="1" si="80"/>
        <v>1</v>
      </c>
      <c r="X431">
        <f t="shared" ca="1" si="81"/>
        <v>0</v>
      </c>
      <c r="Y431">
        <f t="shared" ca="1" si="82"/>
        <v>30</v>
      </c>
      <c r="Z431" t="str">
        <f t="shared" si="83"/>
        <v>Wu</v>
      </c>
      <c r="AA431">
        <f ca="1">VLOOKUP(Y431,音调排序索引表!$A$1:$B$14,2,FALSE)</f>
        <v>124</v>
      </c>
    </row>
    <row r="432" spans="1:27" ht="18.75" customHeight="1">
      <c r="A432" s="4"/>
      <c r="B432" s="4"/>
      <c r="C432" s="2"/>
      <c r="D432" s="2"/>
      <c r="E432" s="3"/>
      <c r="F432" s="2"/>
      <c r="G432" s="2"/>
      <c r="H432" s="1" t="str">
        <f>IF(LEFT(竖总表!F432,1)="`",RIGHT(竖总表!F432,LEN(竖总表!F432)-1),竖总表!F432)</f>
        <v>wo1</v>
      </c>
      <c r="I432" s="1" t="str">
        <f t="shared" si="72"/>
        <v>wo1</v>
      </c>
      <c r="J432" s="1" t="str">
        <f t="shared" si="73"/>
        <v>wo</v>
      </c>
      <c r="K432" s="1" t="str">
        <f t="shared" si="74"/>
        <v>w</v>
      </c>
      <c r="L432" s="1" t="str">
        <f t="shared" si="75"/>
        <v>o</v>
      </c>
      <c r="M432" s="1">
        <f t="shared" si="76"/>
        <v>1</v>
      </c>
      <c r="N432" s="1">
        <f t="shared" si="77"/>
        <v>2</v>
      </c>
      <c r="O432" s="1">
        <v>1</v>
      </c>
      <c r="P432">
        <v>1</v>
      </c>
      <c r="Q432">
        <f ca="1">IFERROR(_xlfn.IFNA(MATCH($J432,INDIRECT("J"&amp;(1+P432)):$J$507,0)+P432,""),"")</f>
        <v>432</v>
      </c>
      <c r="R432">
        <f ca="1">IFERROR(_xlfn.IFNA(MATCH($J432,INDIRECT("J"&amp;(1+Q432)):$J$507,0)+Q432,""),"")</f>
        <v>434</v>
      </c>
      <c r="S432" t="str">
        <f ca="1">IFERROR(_xlfn.IFNA(MATCH($J432,INDIRECT("J"&amp;(1+R432)):$J$507,0)+R432,""),"")</f>
        <v/>
      </c>
      <c r="T432" t="str">
        <f ca="1">IFERROR(_xlfn.IFNA(MATCH($J432,INDIRECT("J"&amp;(1+S432)):$J$507,0)+S432,""),"")</f>
        <v/>
      </c>
      <c r="U432">
        <f t="shared" ca="1" si="78"/>
        <v>1</v>
      </c>
      <c r="V432">
        <f t="shared" ca="1" si="79"/>
        <v>4</v>
      </c>
      <c r="W432">
        <f t="shared" ca="1" si="80"/>
        <v>0</v>
      </c>
      <c r="X432">
        <f t="shared" ca="1" si="81"/>
        <v>0</v>
      </c>
      <c r="Y432">
        <f t="shared" ca="1" si="82"/>
        <v>10</v>
      </c>
      <c r="Z432" t="str">
        <f t="shared" si="83"/>
        <v>Wo</v>
      </c>
      <c r="AA432">
        <f ca="1">VLOOKUP(Y432,音调排序索引表!$A$1:$B$14,2,FALSE)</f>
        <v>14</v>
      </c>
    </row>
    <row r="433" spans="1:27" ht="18.75" customHeight="1">
      <c r="A433" s="4"/>
      <c r="B433" s="4"/>
      <c r="C433" s="2"/>
      <c r="D433" s="2"/>
      <c r="E433" s="3"/>
      <c r="F433" s="2"/>
      <c r="G433" s="2"/>
      <c r="H433" s="1" t="str">
        <f>IF(LEFT(竖总表!F433,1)="`",RIGHT(竖总表!F433,LEN(竖总表!F433)-1),竖总表!F433)</f>
        <v>wing4</v>
      </c>
      <c r="I433" s="1" t="str">
        <f t="shared" si="72"/>
        <v>wing4</v>
      </c>
      <c r="J433" s="1" t="str">
        <f t="shared" si="73"/>
        <v>wing</v>
      </c>
      <c r="K433" s="1" t="str">
        <f t="shared" si="74"/>
        <v>w</v>
      </c>
      <c r="L433" s="1" t="str">
        <f t="shared" si="75"/>
        <v>ing</v>
      </c>
      <c r="M433" s="1">
        <f t="shared" si="76"/>
        <v>4</v>
      </c>
      <c r="N433" s="1">
        <f t="shared" si="77"/>
        <v>1</v>
      </c>
      <c r="O433" s="1">
        <v>1</v>
      </c>
      <c r="P433">
        <v>1</v>
      </c>
      <c r="Q433">
        <f ca="1">IFERROR(_xlfn.IFNA(MATCH($J433,INDIRECT("J"&amp;(1+P433)):$J$507,0)+P433,""),"")</f>
        <v>433</v>
      </c>
      <c r="R433" t="str">
        <f ca="1">IFERROR(_xlfn.IFNA(MATCH($J433,INDIRECT("J"&amp;(1+Q433)):$J$507,0)+Q433,""),"")</f>
        <v/>
      </c>
      <c r="S433" t="str">
        <f ca="1">IFERROR(_xlfn.IFNA(MATCH($J433,INDIRECT("J"&amp;(1+R433)):$J$507,0)+R433,""),"")</f>
        <v/>
      </c>
      <c r="T433" t="str">
        <f ca="1">IFERROR(_xlfn.IFNA(MATCH($J433,INDIRECT("J"&amp;(1+S433)):$J$507,0)+S433,""),"")</f>
        <v/>
      </c>
      <c r="U433">
        <f t="shared" ca="1" si="78"/>
        <v>4</v>
      </c>
      <c r="V433">
        <f t="shared" ca="1" si="79"/>
        <v>0</v>
      </c>
      <c r="W433">
        <f t="shared" ca="1" si="80"/>
        <v>0</v>
      </c>
      <c r="X433">
        <f t="shared" ca="1" si="81"/>
        <v>0</v>
      </c>
      <c r="Y433">
        <f t="shared" ca="1" si="82"/>
        <v>5</v>
      </c>
      <c r="Z433" t="str">
        <f t="shared" si="83"/>
        <v>Wing</v>
      </c>
      <c r="AA433">
        <f ca="1">VLOOKUP(Y433,音调排序索引表!$A$1:$B$14,2,FALSE)</f>
        <v>4</v>
      </c>
    </row>
    <row r="434" spans="1:27" ht="18.75" customHeight="1">
      <c r="A434" s="4"/>
      <c r="B434" s="4"/>
      <c r="C434" s="2"/>
      <c r="D434" s="2"/>
      <c r="E434" s="3"/>
      <c r="F434" s="2"/>
      <c r="G434" s="2"/>
      <c r="H434" s="1" t="str">
        <f>IF(LEFT(竖总表!F434,1)="`",RIGHT(竖总表!F434,LEN(竖总表!F434)-1),竖总表!F434)</f>
        <v>wo4</v>
      </c>
      <c r="I434" s="1" t="str">
        <f t="shared" si="72"/>
        <v>wo4</v>
      </c>
      <c r="J434" s="1" t="str">
        <f t="shared" si="73"/>
        <v>wo</v>
      </c>
      <c r="K434" s="1" t="str">
        <f t="shared" si="74"/>
        <v>w</v>
      </c>
      <c r="L434" s="1" t="str">
        <f t="shared" si="75"/>
        <v>o</v>
      </c>
      <c r="M434" s="1">
        <f t="shared" si="76"/>
        <v>4</v>
      </c>
      <c r="N434" s="1">
        <f t="shared" si="77"/>
        <v>2</v>
      </c>
      <c r="O434" s="1">
        <v>1</v>
      </c>
      <c r="P434">
        <v>1</v>
      </c>
      <c r="Q434">
        <f ca="1">IFERROR(_xlfn.IFNA(MATCH($J434,INDIRECT("J"&amp;(1+P434)):$J$507,0)+P434,""),"")</f>
        <v>432</v>
      </c>
      <c r="R434">
        <f ca="1">IFERROR(_xlfn.IFNA(MATCH($J434,INDIRECT("J"&amp;(1+Q434)):$J$507,0)+Q434,""),"")</f>
        <v>434</v>
      </c>
      <c r="S434" t="str">
        <f ca="1">IFERROR(_xlfn.IFNA(MATCH($J434,INDIRECT("J"&amp;(1+R434)):$J$507,0)+R434,""),"")</f>
        <v/>
      </c>
      <c r="T434" t="str">
        <f ca="1">IFERROR(_xlfn.IFNA(MATCH($J434,INDIRECT("J"&amp;(1+S434)):$J$507,0)+S434,""),"")</f>
        <v/>
      </c>
      <c r="U434">
        <f t="shared" ca="1" si="78"/>
        <v>1</v>
      </c>
      <c r="V434">
        <f t="shared" ca="1" si="79"/>
        <v>4</v>
      </c>
      <c r="W434">
        <f t="shared" ca="1" si="80"/>
        <v>0</v>
      </c>
      <c r="X434">
        <f t="shared" ca="1" si="81"/>
        <v>0</v>
      </c>
      <c r="Y434">
        <f t="shared" ca="1" si="82"/>
        <v>10</v>
      </c>
      <c r="Z434" t="str">
        <f t="shared" si="83"/>
        <v>Wo</v>
      </c>
      <c r="AA434">
        <f ca="1">VLOOKUP(Y434,音调排序索引表!$A$1:$B$14,2,FALSE)</f>
        <v>14</v>
      </c>
    </row>
    <row r="435" spans="1:27" ht="18.75" customHeight="1">
      <c r="A435" s="4"/>
      <c r="B435" s="4"/>
      <c r="C435" s="2"/>
      <c r="D435" s="2"/>
      <c r="E435" s="3"/>
      <c r="F435" s="2"/>
      <c r="G435" s="2"/>
      <c r="H435" s="1" t="str">
        <f>IF(LEFT(竖总表!F435,1)="`",RIGHT(竖总表!F435,LEN(竖总表!F435)-1),竖总表!F435)</f>
        <v>weng1</v>
      </c>
      <c r="I435" s="1" t="str">
        <f t="shared" si="72"/>
        <v>weng1</v>
      </c>
      <c r="J435" s="1" t="str">
        <f t="shared" si="73"/>
        <v>weng</v>
      </c>
      <c r="K435" s="1" t="str">
        <f t="shared" si="74"/>
        <v>w</v>
      </c>
      <c r="L435" s="1" t="str">
        <f t="shared" si="75"/>
        <v>eng</v>
      </c>
      <c r="M435" s="1">
        <f t="shared" si="76"/>
        <v>1</v>
      </c>
      <c r="N435" s="1">
        <f t="shared" si="77"/>
        <v>2</v>
      </c>
      <c r="O435" s="1">
        <v>1</v>
      </c>
      <c r="P435">
        <v>1</v>
      </c>
      <c r="Q435">
        <f ca="1">IFERROR(_xlfn.IFNA(MATCH($J435,INDIRECT("J"&amp;(1+P435)):$J$507,0)+P435,""),"")</f>
        <v>426</v>
      </c>
      <c r="R435">
        <f ca="1">IFERROR(_xlfn.IFNA(MATCH($J435,INDIRECT("J"&amp;(1+Q435)):$J$507,0)+Q435,""),"")</f>
        <v>435</v>
      </c>
      <c r="S435" t="str">
        <f ca="1">IFERROR(_xlfn.IFNA(MATCH($J435,INDIRECT("J"&amp;(1+R435)):$J$507,0)+R435,""),"")</f>
        <v/>
      </c>
      <c r="T435" t="str">
        <f ca="1">IFERROR(_xlfn.IFNA(MATCH($J435,INDIRECT("J"&amp;(1+S435)):$J$507,0)+S435,""),"")</f>
        <v/>
      </c>
      <c r="U435">
        <f t="shared" ca="1" si="78"/>
        <v>4</v>
      </c>
      <c r="V435">
        <f t="shared" ca="1" si="79"/>
        <v>1</v>
      </c>
      <c r="W435">
        <f t="shared" ca="1" si="80"/>
        <v>0</v>
      </c>
      <c r="X435">
        <f t="shared" ca="1" si="81"/>
        <v>0</v>
      </c>
      <c r="Y435">
        <f t="shared" ca="1" si="82"/>
        <v>10</v>
      </c>
      <c r="Z435" t="str">
        <f t="shared" si="83"/>
        <v>Weng</v>
      </c>
      <c r="AA435">
        <f ca="1">VLOOKUP(Y435,音调排序索引表!$A$1:$B$14,2,FALSE)</f>
        <v>14</v>
      </c>
    </row>
    <row r="436" spans="1:27" ht="18.75" customHeight="1">
      <c r="A436" s="4"/>
      <c r="B436" s="4"/>
      <c r="C436" s="2"/>
      <c r="D436" s="2"/>
      <c r="E436" s="3"/>
      <c r="F436" s="2"/>
      <c r="G436" s="2"/>
      <c r="H436" s="1" t="str">
        <f>IF(LEFT(竖总表!F436,1)="`",RIGHT(竖总表!F436,LEN(竖总表!F436)-1),竖总表!F436)</f>
        <v>wen1</v>
      </c>
      <c r="I436" s="1" t="str">
        <f t="shared" si="72"/>
        <v>wen1</v>
      </c>
      <c r="J436" s="1" t="str">
        <f t="shared" si="73"/>
        <v>wen</v>
      </c>
      <c r="K436" s="1" t="str">
        <f t="shared" si="74"/>
        <v>w</v>
      </c>
      <c r="L436" s="1" t="str">
        <f t="shared" si="75"/>
        <v>en</v>
      </c>
      <c r="M436" s="1">
        <f t="shared" si="76"/>
        <v>1</v>
      </c>
      <c r="N436" s="1">
        <f t="shared" si="77"/>
        <v>3</v>
      </c>
      <c r="O436" s="1">
        <v>1</v>
      </c>
      <c r="P436">
        <v>1</v>
      </c>
      <c r="Q436">
        <f ca="1">IFERROR(_xlfn.IFNA(MATCH($J436,INDIRECT("J"&amp;(1+P436)):$J$507,0)+P436,""),"")</f>
        <v>306</v>
      </c>
      <c r="R436">
        <f ca="1">IFERROR(_xlfn.IFNA(MATCH($J436,INDIRECT("J"&amp;(1+Q436)):$J$507,0)+Q436,""),"")</f>
        <v>436</v>
      </c>
      <c r="S436">
        <f ca="1">IFERROR(_xlfn.IFNA(MATCH($J436,INDIRECT("J"&amp;(1+R436)):$J$507,0)+R436,""),"")</f>
        <v>439</v>
      </c>
      <c r="T436" t="str">
        <f ca="1">IFERROR(_xlfn.IFNA(MATCH($J436,INDIRECT("J"&amp;(1+S436)):$J$507,0)+S436,""),"")</f>
        <v/>
      </c>
      <c r="U436">
        <f t="shared" ca="1" si="78"/>
        <v>4</v>
      </c>
      <c r="V436">
        <f t="shared" ca="1" si="79"/>
        <v>1</v>
      </c>
      <c r="W436">
        <f t="shared" ca="1" si="80"/>
        <v>2</v>
      </c>
      <c r="X436">
        <f t="shared" ca="1" si="81"/>
        <v>0</v>
      </c>
      <c r="Y436">
        <f t="shared" ca="1" si="82"/>
        <v>30</v>
      </c>
      <c r="Z436" t="str">
        <f t="shared" si="83"/>
        <v>Wen</v>
      </c>
      <c r="AA436">
        <f ca="1">VLOOKUP(Y436,音调排序索引表!$A$1:$B$14,2,FALSE)</f>
        <v>124</v>
      </c>
    </row>
    <row r="437" spans="1:27" ht="18.75" customHeight="1">
      <c r="A437" s="4"/>
      <c r="B437" s="4"/>
      <c r="C437" s="2"/>
      <c r="D437" s="2"/>
      <c r="E437" s="3"/>
      <c r="F437" s="2"/>
      <c r="G437" s="2"/>
      <c r="H437" s="1" t="str">
        <f>IF(LEFT(竖总表!F437,1)="`",RIGHT(竖总表!F437,LEN(竖总表!F437)-1),竖总表!F437)</f>
        <v>wei4</v>
      </c>
      <c r="I437" s="1" t="str">
        <f t="shared" si="72"/>
        <v>wei4</v>
      </c>
      <c r="J437" s="1" t="str">
        <f t="shared" si="73"/>
        <v>wei</v>
      </c>
      <c r="K437" s="1" t="str">
        <f t="shared" si="74"/>
        <v>w</v>
      </c>
      <c r="L437" s="1" t="str">
        <f t="shared" si="75"/>
        <v>ei</v>
      </c>
      <c r="M437" s="1">
        <f t="shared" si="76"/>
        <v>4</v>
      </c>
      <c r="N437" s="1">
        <f t="shared" si="77"/>
        <v>3</v>
      </c>
      <c r="O437" s="1">
        <v>1</v>
      </c>
      <c r="P437">
        <v>1</v>
      </c>
      <c r="Q437">
        <f ca="1">IFERROR(_xlfn.IFNA(MATCH($J437,INDIRECT("J"&amp;(1+P437)):$J$507,0)+P437,""),"")</f>
        <v>20</v>
      </c>
      <c r="R437">
        <f ca="1">IFERROR(_xlfn.IFNA(MATCH($J437,INDIRECT("J"&amp;(1+Q437)):$J$507,0)+Q437,""),"")</f>
        <v>108</v>
      </c>
      <c r="S437">
        <f ca="1">IFERROR(_xlfn.IFNA(MATCH($J437,INDIRECT("J"&amp;(1+R437)):$J$507,0)+R437,""),"")</f>
        <v>437</v>
      </c>
      <c r="T437" t="str">
        <f ca="1">IFERROR(_xlfn.IFNA(MATCH($J437,INDIRECT("J"&amp;(1+S437)):$J$507,0)+S437,""),"")</f>
        <v/>
      </c>
      <c r="U437">
        <f t="shared" ca="1" si="78"/>
        <v>1</v>
      </c>
      <c r="V437">
        <f t="shared" ca="1" si="79"/>
        <v>2</v>
      </c>
      <c r="W437">
        <f t="shared" ca="1" si="80"/>
        <v>4</v>
      </c>
      <c r="X437">
        <f t="shared" ca="1" si="81"/>
        <v>0</v>
      </c>
      <c r="Y437">
        <f t="shared" ca="1" si="82"/>
        <v>30</v>
      </c>
      <c r="Z437" t="str">
        <f t="shared" si="83"/>
        <v>Wei</v>
      </c>
      <c r="AA437">
        <f ca="1">VLOOKUP(Y437,音调排序索引表!$A$1:$B$14,2,FALSE)</f>
        <v>124</v>
      </c>
    </row>
    <row r="438" spans="1:27" ht="18.75" customHeight="1">
      <c r="A438" s="4"/>
      <c r="B438" s="4"/>
      <c r="C438" s="2"/>
      <c r="D438" s="2"/>
      <c r="E438" s="3"/>
      <c r="F438" s="2"/>
      <c r="G438" s="2"/>
      <c r="H438" s="1" t="str">
        <f>IF(LEFT(竖总表!F438,1)="`",RIGHT(竖总表!F438,LEN(竖总表!F438)-1),竖总表!F438)</f>
        <v>wai4</v>
      </c>
      <c r="I438" s="1" t="str">
        <f t="shared" si="72"/>
        <v>wai4</v>
      </c>
      <c r="J438" s="1" t="str">
        <f t="shared" si="73"/>
        <v>wai</v>
      </c>
      <c r="K438" s="1" t="str">
        <f t="shared" si="74"/>
        <v>w</v>
      </c>
      <c r="L438" s="1" t="str">
        <f t="shared" si="75"/>
        <v>ai</v>
      </c>
      <c r="M438" s="1">
        <f t="shared" si="76"/>
        <v>4</v>
      </c>
      <c r="N438" s="1">
        <f t="shared" si="77"/>
        <v>1</v>
      </c>
      <c r="O438" s="1">
        <v>1</v>
      </c>
      <c r="P438">
        <v>1</v>
      </c>
      <c r="Q438">
        <f ca="1">IFERROR(_xlfn.IFNA(MATCH($J438,INDIRECT("J"&amp;(1+P438)):$J$507,0)+P438,""),"")</f>
        <v>438</v>
      </c>
      <c r="R438" t="str">
        <f ca="1">IFERROR(_xlfn.IFNA(MATCH($J438,INDIRECT("J"&amp;(1+Q438)):$J$507,0)+Q438,""),"")</f>
        <v/>
      </c>
      <c r="S438" t="str">
        <f ca="1">IFERROR(_xlfn.IFNA(MATCH($J438,INDIRECT("J"&amp;(1+R438)):$J$507,0)+R438,""),"")</f>
        <v/>
      </c>
      <c r="T438" t="str">
        <f ca="1">IFERROR(_xlfn.IFNA(MATCH($J438,INDIRECT("J"&amp;(1+S438)):$J$507,0)+S438,""),"")</f>
        <v/>
      </c>
      <c r="U438">
        <f t="shared" ca="1" si="78"/>
        <v>4</v>
      </c>
      <c r="V438">
        <f t="shared" ca="1" si="79"/>
        <v>0</v>
      </c>
      <c r="W438">
        <f t="shared" ca="1" si="80"/>
        <v>0</v>
      </c>
      <c r="X438">
        <f t="shared" ca="1" si="81"/>
        <v>0</v>
      </c>
      <c r="Y438">
        <f t="shared" ca="1" si="82"/>
        <v>5</v>
      </c>
      <c r="Z438" t="str">
        <f t="shared" si="83"/>
        <v>Wai</v>
      </c>
      <c r="AA438">
        <f ca="1">VLOOKUP(Y438,音调排序索引表!$A$1:$B$14,2,FALSE)</f>
        <v>4</v>
      </c>
    </row>
    <row r="439" spans="1:27" ht="18.75" customHeight="1">
      <c r="A439" s="4"/>
      <c r="B439" s="4"/>
      <c r="C439" s="2"/>
      <c r="D439" s="2"/>
      <c r="E439" s="3"/>
      <c r="F439" s="2"/>
      <c r="G439" s="2"/>
      <c r="H439" s="1" t="str">
        <f>IF(LEFT(竖总表!F439,1)="`",RIGHT(竖总表!F439,LEN(竖总表!F439)-1),竖总表!F439)</f>
        <v>wen2</v>
      </c>
      <c r="I439" s="1" t="str">
        <f t="shared" si="72"/>
        <v>wen2</v>
      </c>
      <c r="J439" s="1" t="str">
        <f t="shared" si="73"/>
        <v>wen</v>
      </c>
      <c r="K439" s="1" t="str">
        <f t="shared" si="74"/>
        <v>w</v>
      </c>
      <c r="L439" s="1" t="str">
        <f t="shared" si="75"/>
        <v>en</v>
      </c>
      <c r="M439" s="1">
        <f t="shared" si="76"/>
        <v>2</v>
      </c>
      <c r="N439" s="1">
        <f t="shared" si="77"/>
        <v>3</v>
      </c>
      <c r="O439" s="1">
        <v>1</v>
      </c>
      <c r="P439">
        <v>1</v>
      </c>
      <c r="Q439">
        <f ca="1">IFERROR(_xlfn.IFNA(MATCH($J439,INDIRECT("J"&amp;(1+P439)):$J$507,0)+P439,""),"")</f>
        <v>306</v>
      </c>
      <c r="R439">
        <f ca="1">IFERROR(_xlfn.IFNA(MATCH($J439,INDIRECT("J"&amp;(1+Q439)):$J$507,0)+Q439,""),"")</f>
        <v>436</v>
      </c>
      <c r="S439">
        <f ca="1">IFERROR(_xlfn.IFNA(MATCH($J439,INDIRECT("J"&amp;(1+R439)):$J$507,0)+R439,""),"")</f>
        <v>439</v>
      </c>
      <c r="T439" t="str">
        <f ca="1">IFERROR(_xlfn.IFNA(MATCH($J439,INDIRECT("J"&amp;(1+S439)):$J$507,0)+S439,""),"")</f>
        <v/>
      </c>
      <c r="U439">
        <f t="shared" ca="1" si="78"/>
        <v>4</v>
      </c>
      <c r="V439">
        <f t="shared" ca="1" si="79"/>
        <v>1</v>
      </c>
      <c r="W439">
        <f t="shared" ca="1" si="80"/>
        <v>2</v>
      </c>
      <c r="X439">
        <f t="shared" ca="1" si="81"/>
        <v>0</v>
      </c>
      <c r="Y439">
        <f t="shared" ca="1" si="82"/>
        <v>30</v>
      </c>
      <c r="Z439" t="str">
        <f t="shared" si="83"/>
        <v>Wen</v>
      </c>
      <c r="AA439">
        <f ca="1">VLOOKUP(Y439,音调排序索引表!$A$1:$B$14,2,FALSE)</f>
        <v>124</v>
      </c>
    </row>
    <row r="440" spans="1:27" ht="18.75" customHeight="1">
      <c r="A440" s="4"/>
      <c r="B440" s="4"/>
      <c r="C440" s="2"/>
      <c r="D440" s="2"/>
      <c r="E440" s="3"/>
      <c r="F440" s="2"/>
      <c r="G440" s="2"/>
      <c r="H440" s="1" t="str">
        <f>IF(LEFT(竖总表!F440,1)="`",RIGHT(竖总表!F440,LEN(竖总表!F440)-1),竖总表!F440)</f>
        <v>wang4</v>
      </c>
      <c r="I440" s="1" t="str">
        <f t="shared" si="72"/>
        <v>wang4</v>
      </c>
      <c r="J440" s="1" t="str">
        <f t="shared" si="73"/>
        <v>wang</v>
      </c>
      <c r="K440" s="1" t="str">
        <f t="shared" si="74"/>
        <v>w</v>
      </c>
      <c r="L440" s="1" t="str">
        <f t="shared" si="75"/>
        <v>ang</v>
      </c>
      <c r="M440" s="1">
        <f t="shared" si="76"/>
        <v>4</v>
      </c>
      <c r="N440" s="1">
        <f t="shared" si="77"/>
        <v>3</v>
      </c>
      <c r="O440" s="1">
        <v>1</v>
      </c>
      <c r="P440">
        <v>1</v>
      </c>
      <c r="Q440">
        <f ca="1">IFERROR(_xlfn.IFNA(MATCH($J440,INDIRECT("J"&amp;(1+P440)):$J$507,0)+P440,""),"")</f>
        <v>421</v>
      </c>
      <c r="R440">
        <f ca="1">IFERROR(_xlfn.IFNA(MATCH($J440,INDIRECT("J"&amp;(1+Q440)):$J$507,0)+Q440,""),"")</f>
        <v>425</v>
      </c>
      <c r="S440">
        <f ca="1">IFERROR(_xlfn.IFNA(MATCH($J440,INDIRECT("J"&amp;(1+R440)):$J$507,0)+R440,""),"")</f>
        <v>440</v>
      </c>
      <c r="T440" t="str">
        <f ca="1">IFERROR(_xlfn.IFNA(MATCH($J440,INDIRECT("J"&amp;(1+S440)):$J$507,0)+S440,""),"")</f>
        <v/>
      </c>
      <c r="U440">
        <f t="shared" ca="1" si="78"/>
        <v>2</v>
      </c>
      <c r="V440">
        <f t="shared" ca="1" si="79"/>
        <v>1</v>
      </c>
      <c r="W440">
        <f t="shared" ca="1" si="80"/>
        <v>4</v>
      </c>
      <c r="X440">
        <f t="shared" ca="1" si="81"/>
        <v>0</v>
      </c>
      <c r="Y440">
        <f t="shared" ca="1" si="82"/>
        <v>30</v>
      </c>
      <c r="Z440" t="str">
        <f t="shared" si="83"/>
        <v>Wang</v>
      </c>
      <c r="AA440">
        <f ca="1">VLOOKUP(Y440,音调排序索引表!$A$1:$B$14,2,FALSE)</f>
        <v>124</v>
      </c>
    </row>
    <row r="441" spans="1:27" ht="18.75" customHeight="1">
      <c r="A441" s="4"/>
      <c r="B441" s="4"/>
      <c r="C441" s="2"/>
      <c r="D441" s="2"/>
      <c r="E441" s="3"/>
      <c r="F441" s="2"/>
      <c r="G441" s="2"/>
      <c r="H441" s="1" t="str">
        <f>IF(LEFT(竖总表!F441,1)="`",RIGHT(竖总表!F441,LEN(竖总表!F441)-1),竖总表!F441)</f>
        <v>wa4</v>
      </c>
      <c r="I441" s="1" t="str">
        <f t="shared" si="72"/>
        <v>wa4</v>
      </c>
      <c r="J441" s="1" t="str">
        <f t="shared" si="73"/>
        <v>wa</v>
      </c>
      <c r="K441" s="1" t="str">
        <f t="shared" si="74"/>
        <v>w</v>
      </c>
      <c r="L441" s="1" t="str">
        <f t="shared" si="75"/>
        <v>a</v>
      </c>
      <c r="M441" s="1">
        <f t="shared" si="76"/>
        <v>4</v>
      </c>
      <c r="N441" s="1">
        <f t="shared" si="77"/>
        <v>3</v>
      </c>
      <c r="O441" s="1">
        <v>1</v>
      </c>
      <c r="P441">
        <v>1</v>
      </c>
      <c r="Q441">
        <f ca="1">IFERROR(_xlfn.IFNA(MATCH($J441,INDIRECT("J"&amp;(1+P441)):$J$507,0)+P441,""),"")</f>
        <v>420</v>
      </c>
      <c r="R441">
        <f ca="1">IFERROR(_xlfn.IFNA(MATCH($J441,INDIRECT("J"&amp;(1+Q441)):$J$507,0)+Q441,""),"")</f>
        <v>430</v>
      </c>
      <c r="S441">
        <f ca="1">IFERROR(_xlfn.IFNA(MATCH($J441,INDIRECT("J"&amp;(1+R441)):$J$507,0)+R441,""),"")</f>
        <v>441</v>
      </c>
      <c r="T441" t="str">
        <f ca="1">IFERROR(_xlfn.IFNA(MATCH($J441,INDIRECT("J"&amp;(1+S441)):$J$507,0)+S441,""),"")</f>
        <v/>
      </c>
      <c r="U441">
        <f t="shared" ca="1" si="78"/>
        <v>2</v>
      </c>
      <c r="V441">
        <f t="shared" ca="1" si="79"/>
        <v>3</v>
      </c>
      <c r="W441">
        <f t="shared" ca="1" si="80"/>
        <v>4</v>
      </c>
      <c r="X441">
        <f t="shared" ca="1" si="81"/>
        <v>0</v>
      </c>
      <c r="Y441">
        <f t="shared" ca="1" si="82"/>
        <v>60</v>
      </c>
      <c r="Z441" t="str">
        <f t="shared" si="83"/>
        <v>Wa</v>
      </c>
      <c r="AA441">
        <f ca="1">VLOOKUP(Y441,音调排序索引表!$A$1:$B$14,2,FALSE)</f>
        <v>234</v>
      </c>
    </row>
    <row r="442" spans="1:27" ht="18.75" customHeight="1">
      <c r="A442" s="4"/>
      <c r="B442" s="4"/>
      <c r="C442" s="2"/>
      <c r="D442" s="2"/>
      <c r="E442" s="3"/>
      <c r="F442" s="2"/>
      <c r="G442" s="2"/>
      <c r="H442" s="1" t="str">
        <f>IF(LEFT(竖总表!F442,1)="`",RIGHT(竖总表!F442,LEN(竖总表!F442)-1),竖总表!F442)</f>
        <v>xia1</v>
      </c>
      <c r="I442" s="1" t="str">
        <f t="shared" si="72"/>
        <v>xia1</v>
      </c>
      <c r="J442" s="1" t="str">
        <f t="shared" si="73"/>
        <v>xia</v>
      </c>
      <c r="K442" s="1" t="str">
        <f t="shared" si="74"/>
        <v>x</v>
      </c>
      <c r="L442" s="1" t="str">
        <f t="shared" si="75"/>
        <v>ia</v>
      </c>
      <c r="M442" s="1">
        <f t="shared" si="76"/>
        <v>1</v>
      </c>
      <c r="N442" s="1">
        <f t="shared" si="77"/>
        <v>1</v>
      </c>
      <c r="O442" s="1">
        <v>1</v>
      </c>
      <c r="P442">
        <v>1</v>
      </c>
      <c r="Q442">
        <f ca="1">IFERROR(_xlfn.IFNA(MATCH($J442,INDIRECT("J"&amp;(1+P442)):$J$507,0)+P442,""),"")</f>
        <v>442</v>
      </c>
      <c r="R442" t="str">
        <f ca="1">IFERROR(_xlfn.IFNA(MATCH($J442,INDIRECT("J"&amp;(1+Q442)):$J$507,0)+Q442,""),"")</f>
        <v/>
      </c>
      <c r="S442" t="str">
        <f ca="1">IFERROR(_xlfn.IFNA(MATCH($J442,INDIRECT("J"&amp;(1+R442)):$J$507,0)+R442,""),"")</f>
        <v/>
      </c>
      <c r="T442" t="str">
        <f ca="1">IFERROR(_xlfn.IFNA(MATCH($J442,INDIRECT("J"&amp;(1+S442)):$J$507,0)+S442,""),"")</f>
        <v/>
      </c>
      <c r="U442">
        <f t="shared" ca="1" si="78"/>
        <v>1</v>
      </c>
      <c r="V442">
        <f t="shared" ca="1" si="79"/>
        <v>0</v>
      </c>
      <c r="W442">
        <f t="shared" ca="1" si="80"/>
        <v>0</v>
      </c>
      <c r="X442">
        <f t="shared" ca="1" si="81"/>
        <v>0</v>
      </c>
      <c r="Y442">
        <f t="shared" ca="1" si="82"/>
        <v>2</v>
      </c>
      <c r="Z442" t="str">
        <f t="shared" si="83"/>
        <v>Xia</v>
      </c>
      <c r="AA442">
        <f ca="1">VLOOKUP(Y442,音调排序索引表!$A$1:$B$14,2,FALSE)</f>
        <v>1</v>
      </c>
    </row>
    <row r="443" spans="1:27" ht="18.75" customHeight="1">
      <c r="A443" s="4"/>
      <c r="B443" s="4"/>
      <c r="C443" s="2"/>
      <c r="D443" s="2"/>
      <c r="E443" s="3"/>
      <c r="F443" s="2"/>
      <c r="G443" s="2"/>
      <c r="H443" s="1" t="str">
        <f>IF(LEFT(竖总表!F443,1)="`",RIGHT(竖总表!F443,LEN(竖总表!F443)-1),竖总表!F443)</f>
        <v>xin4</v>
      </c>
      <c r="I443" s="1" t="str">
        <f t="shared" si="72"/>
        <v>xin4</v>
      </c>
      <c r="J443" s="1" t="str">
        <f t="shared" si="73"/>
        <v>xin</v>
      </c>
      <c r="K443" s="1" t="str">
        <f t="shared" si="74"/>
        <v>x</v>
      </c>
      <c r="L443" s="1" t="str">
        <f t="shared" si="75"/>
        <v>in</v>
      </c>
      <c r="M443" s="1">
        <f t="shared" si="76"/>
        <v>4</v>
      </c>
      <c r="N443" s="1">
        <f t="shared" si="77"/>
        <v>2</v>
      </c>
      <c r="O443" s="1">
        <v>1</v>
      </c>
      <c r="P443">
        <v>1</v>
      </c>
      <c r="Q443">
        <f ca="1">IFERROR(_xlfn.IFNA(MATCH($J443,INDIRECT("J"&amp;(1+P443)):$J$507,0)+P443,""),"")</f>
        <v>443</v>
      </c>
      <c r="R443">
        <f ca="1">IFERROR(_xlfn.IFNA(MATCH($J443,INDIRECT("J"&amp;(1+Q443)):$J$507,0)+Q443,""),"")</f>
        <v>456</v>
      </c>
      <c r="S443" t="str">
        <f ca="1">IFERROR(_xlfn.IFNA(MATCH($J443,INDIRECT("J"&amp;(1+R443)):$J$507,0)+R443,""),"")</f>
        <v/>
      </c>
      <c r="T443" t="str">
        <f ca="1">IFERROR(_xlfn.IFNA(MATCH($J443,INDIRECT("J"&amp;(1+S443)):$J$507,0)+S443,""),"")</f>
        <v/>
      </c>
      <c r="U443">
        <f t="shared" ca="1" si="78"/>
        <v>4</v>
      </c>
      <c r="V443">
        <f t="shared" ca="1" si="79"/>
        <v>1</v>
      </c>
      <c r="W443">
        <f t="shared" ca="1" si="80"/>
        <v>0</v>
      </c>
      <c r="X443">
        <f t="shared" ca="1" si="81"/>
        <v>0</v>
      </c>
      <c r="Y443">
        <f t="shared" ca="1" si="82"/>
        <v>10</v>
      </c>
      <c r="Z443" t="str">
        <f t="shared" si="83"/>
        <v>Xin</v>
      </c>
      <c r="AA443">
        <f ca="1">VLOOKUP(Y443,音调排序索引表!$A$1:$B$14,2,FALSE)</f>
        <v>14</v>
      </c>
    </row>
    <row r="444" spans="1:27" ht="18.75" customHeight="1">
      <c r="A444" s="4"/>
      <c r="B444" s="4"/>
      <c r="C444" s="2"/>
      <c r="D444" s="2"/>
      <c r="E444" s="3"/>
      <c r="F444" s="2"/>
      <c r="G444" s="2"/>
      <c r="H444" s="1" t="str">
        <f>IF(LEFT(竖总表!F444,1)="`",RIGHT(竖总表!F444,LEN(竖总表!F444)-1),竖总表!F444)</f>
        <v>xiao3</v>
      </c>
      <c r="I444" s="1" t="str">
        <f t="shared" si="72"/>
        <v>xiao3</v>
      </c>
      <c r="J444" s="1" t="str">
        <f t="shared" si="73"/>
        <v>xiao</v>
      </c>
      <c r="K444" s="1" t="str">
        <f t="shared" si="74"/>
        <v>x</v>
      </c>
      <c r="L444" s="1" t="str">
        <f t="shared" si="75"/>
        <v>iao</v>
      </c>
      <c r="M444" s="1">
        <f t="shared" si="76"/>
        <v>3</v>
      </c>
      <c r="N444" s="1">
        <f t="shared" si="77"/>
        <v>2</v>
      </c>
      <c r="O444" s="1">
        <v>1</v>
      </c>
      <c r="P444">
        <v>1</v>
      </c>
      <c r="Q444">
        <f ca="1">IFERROR(_xlfn.IFNA(MATCH($J444,INDIRECT("J"&amp;(1+P444)):$J$507,0)+P444,""),"")</f>
        <v>444</v>
      </c>
      <c r="R444">
        <f ca="1">IFERROR(_xlfn.IFNA(MATCH($J444,INDIRECT("J"&amp;(1+Q444)):$J$507,0)+Q444,""),"")</f>
        <v>462</v>
      </c>
      <c r="S444" t="str">
        <f ca="1">IFERROR(_xlfn.IFNA(MATCH($J444,INDIRECT("J"&amp;(1+R444)):$J$507,0)+R444,""),"")</f>
        <v/>
      </c>
      <c r="T444" t="str">
        <f ca="1">IFERROR(_xlfn.IFNA(MATCH($J444,INDIRECT("J"&amp;(1+S444)):$J$507,0)+S444,""),"")</f>
        <v/>
      </c>
      <c r="U444">
        <f t="shared" ca="1" si="78"/>
        <v>3</v>
      </c>
      <c r="V444">
        <f t="shared" ca="1" si="79"/>
        <v>1</v>
      </c>
      <c r="W444">
        <f t="shared" ca="1" si="80"/>
        <v>0</v>
      </c>
      <c r="X444">
        <f t="shared" ca="1" si="81"/>
        <v>0</v>
      </c>
      <c r="Y444">
        <f t="shared" ca="1" si="82"/>
        <v>8</v>
      </c>
      <c r="Z444" t="str">
        <f t="shared" si="83"/>
        <v>Xiao</v>
      </c>
      <c r="AA444">
        <f ca="1">VLOOKUP(Y444,音调排序索引表!$A$1:$B$14,2,FALSE)</f>
        <v>13</v>
      </c>
    </row>
    <row r="445" spans="1:27" ht="18.75" customHeight="1">
      <c r="A445" s="4"/>
      <c r="B445" s="4"/>
      <c r="C445" s="2"/>
      <c r="D445" s="2"/>
      <c r="E445" s="3"/>
      <c r="F445" s="2"/>
      <c r="G445" s="2"/>
      <c r="H445" s="1" t="str">
        <f>IF(LEFT(竖总表!F445,1)="`",RIGHT(竖总表!F445,LEN(竖总表!F445)-1),竖总表!F445)</f>
        <v>xie2</v>
      </c>
      <c r="I445" s="1" t="str">
        <f t="shared" si="72"/>
        <v>xie2</v>
      </c>
      <c r="J445" s="1" t="str">
        <f t="shared" si="73"/>
        <v>xie</v>
      </c>
      <c r="K445" s="1" t="str">
        <f t="shared" si="74"/>
        <v>x</v>
      </c>
      <c r="L445" s="1" t="str">
        <f t="shared" si="75"/>
        <v>ie</v>
      </c>
      <c r="M445" s="1">
        <f t="shared" si="76"/>
        <v>2</v>
      </c>
      <c r="N445" s="1">
        <f t="shared" si="77"/>
        <v>2</v>
      </c>
      <c r="O445" s="1">
        <v>1</v>
      </c>
      <c r="P445">
        <v>1</v>
      </c>
      <c r="Q445">
        <f ca="1">IFERROR(_xlfn.IFNA(MATCH($J445,INDIRECT("J"&amp;(1+P445)):$J$507,0)+P445,""),"")</f>
        <v>445</v>
      </c>
      <c r="R445">
        <f ca="1">IFERROR(_xlfn.IFNA(MATCH($J445,INDIRECT("J"&amp;(1+Q445)):$J$507,0)+Q445,""),"")</f>
        <v>446</v>
      </c>
      <c r="S445" t="str">
        <f ca="1">IFERROR(_xlfn.IFNA(MATCH($J445,INDIRECT("J"&amp;(1+R445)):$J$507,0)+R445,""),"")</f>
        <v/>
      </c>
      <c r="T445" t="str">
        <f ca="1">IFERROR(_xlfn.IFNA(MATCH($J445,INDIRECT("J"&amp;(1+S445)):$J$507,0)+S445,""),"")</f>
        <v/>
      </c>
      <c r="U445">
        <f t="shared" ca="1" si="78"/>
        <v>2</v>
      </c>
      <c r="V445">
        <f t="shared" ca="1" si="79"/>
        <v>4</v>
      </c>
      <c r="W445">
        <f t="shared" ca="1" si="80"/>
        <v>0</v>
      </c>
      <c r="X445">
        <f t="shared" ca="1" si="81"/>
        <v>0</v>
      </c>
      <c r="Y445">
        <f t="shared" ca="1" si="82"/>
        <v>15</v>
      </c>
      <c r="Z445" t="str">
        <f t="shared" si="83"/>
        <v>Xie</v>
      </c>
      <c r="AA445">
        <f ca="1">VLOOKUP(Y445,音调排序索引表!$A$1:$B$14,2,FALSE)</f>
        <v>24</v>
      </c>
    </row>
    <row r="446" spans="1:27" ht="18.75" customHeight="1">
      <c r="A446" s="4"/>
      <c r="B446" s="4"/>
      <c r="C446" s="2"/>
      <c r="D446" s="2"/>
      <c r="E446" s="3"/>
      <c r="F446" s="2"/>
      <c r="G446" s="2"/>
      <c r="H446" s="1" t="str">
        <f>IF(LEFT(竖总表!F446,1)="`",RIGHT(竖总表!F446,LEN(竖总表!F446)-1),竖总表!F446)</f>
        <v>xie4</v>
      </c>
      <c r="I446" s="1" t="str">
        <f t="shared" si="72"/>
        <v>xie4</v>
      </c>
      <c r="J446" s="1" t="str">
        <f t="shared" si="73"/>
        <v>xie</v>
      </c>
      <c r="K446" s="1" t="str">
        <f t="shared" si="74"/>
        <v>x</v>
      </c>
      <c r="L446" s="1" t="str">
        <f t="shared" si="75"/>
        <v>ie</v>
      </c>
      <c r="M446" s="1">
        <f t="shared" si="76"/>
        <v>4</v>
      </c>
      <c r="N446" s="1">
        <f t="shared" si="77"/>
        <v>2</v>
      </c>
      <c r="O446" s="1">
        <v>1</v>
      </c>
      <c r="P446">
        <v>1</v>
      </c>
      <c r="Q446">
        <f ca="1">IFERROR(_xlfn.IFNA(MATCH($J446,INDIRECT("J"&amp;(1+P446)):$J$507,0)+P446,""),"")</f>
        <v>445</v>
      </c>
      <c r="R446">
        <f ca="1">IFERROR(_xlfn.IFNA(MATCH($J446,INDIRECT("J"&amp;(1+Q446)):$J$507,0)+Q446,""),"")</f>
        <v>446</v>
      </c>
      <c r="S446" t="str">
        <f ca="1">IFERROR(_xlfn.IFNA(MATCH($J446,INDIRECT("J"&amp;(1+R446)):$J$507,0)+R446,""),"")</f>
        <v/>
      </c>
      <c r="T446" t="str">
        <f ca="1">IFERROR(_xlfn.IFNA(MATCH($J446,INDIRECT("J"&amp;(1+S446)):$J$507,0)+S446,""),"")</f>
        <v/>
      </c>
      <c r="U446">
        <f t="shared" ca="1" si="78"/>
        <v>2</v>
      </c>
      <c r="V446">
        <f t="shared" ca="1" si="79"/>
        <v>4</v>
      </c>
      <c r="W446">
        <f t="shared" ca="1" si="80"/>
        <v>0</v>
      </c>
      <c r="X446">
        <f t="shared" ca="1" si="81"/>
        <v>0</v>
      </c>
      <c r="Y446">
        <f t="shared" ca="1" si="82"/>
        <v>15</v>
      </c>
      <c r="Z446" t="str">
        <f t="shared" si="83"/>
        <v>Xie</v>
      </c>
      <c r="AA446">
        <f ca="1">VLOOKUP(Y446,音调排序索引表!$A$1:$B$14,2,FALSE)</f>
        <v>24</v>
      </c>
    </row>
    <row r="447" spans="1:27" ht="18.75" customHeight="1">
      <c r="A447" s="4"/>
      <c r="B447" s="4"/>
      <c r="C447" s="2"/>
      <c r="D447" s="2"/>
      <c r="E447" s="3"/>
      <c r="F447" s="2"/>
      <c r="G447" s="2"/>
      <c r="H447" s="1" t="str">
        <f>IF(LEFT(竖总表!F447,1)="`",RIGHT(竖总表!F447,LEN(竖总表!F447)-1),竖总表!F447)</f>
        <v>xuan4</v>
      </c>
      <c r="I447" s="1" t="str">
        <f t="shared" si="72"/>
        <v>xuan4</v>
      </c>
      <c r="J447" s="1" t="str">
        <f t="shared" si="73"/>
        <v>xuan</v>
      </c>
      <c r="K447" s="1" t="str">
        <f t="shared" si="74"/>
        <v>x</v>
      </c>
      <c r="L447" s="1" t="str">
        <f t="shared" si="75"/>
        <v>uan</v>
      </c>
      <c r="M447" s="1">
        <f t="shared" si="76"/>
        <v>4</v>
      </c>
      <c r="N447" s="1">
        <f t="shared" si="77"/>
        <v>2</v>
      </c>
      <c r="O447" s="1">
        <v>1</v>
      </c>
      <c r="P447">
        <v>1</v>
      </c>
      <c r="Q447">
        <f ca="1">IFERROR(_xlfn.IFNA(MATCH($J447,INDIRECT("J"&amp;(1+P447)):$J$507,0)+P447,""),"")</f>
        <v>447</v>
      </c>
      <c r="R447">
        <f ca="1">IFERROR(_xlfn.IFNA(MATCH($J447,INDIRECT("J"&amp;(1+Q447)):$J$507,0)+Q447,""),"")</f>
        <v>461</v>
      </c>
      <c r="S447" t="str">
        <f ca="1">IFERROR(_xlfn.IFNA(MATCH($J447,INDIRECT("J"&amp;(1+R447)):$J$507,0)+R447,""),"")</f>
        <v/>
      </c>
      <c r="T447" t="str">
        <f ca="1">IFERROR(_xlfn.IFNA(MATCH($J447,INDIRECT("J"&amp;(1+S447)):$J$507,0)+S447,""),"")</f>
        <v/>
      </c>
      <c r="U447">
        <f t="shared" ca="1" si="78"/>
        <v>4</v>
      </c>
      <c r="V447">
        <f t="shared" ca="1" si="79"/>
        <v>2</v>
      </c>
      <c r="W447">
        <f t="shared" ca="1" si="80"/>
        <v>0</v>
      </c>
      <c r="X447">
        <f t="shared" ca="1" si="81"/>
        <v>0</v>
      </c>
      <c r="Y447">
        <f t="shared" ca="1" si="82"/>
        <v>15</v>
      </c>
      <c r="Z447" t="str">
        <f t="shared" si="83"/>
        <v>Xuan</v>
      </c>
      <c r="AA447">
        <f ca="1">VLOOKUP(Y447,音调排序索引表!$A$1:$B$14,2,FALSE)</f>
        <v>24</v>
      </c>
    </row>
    <row r="448" spans="1:27" ht="18.75" customHeight="1">
      <c r="A448" s="4"/>
      <c r="B448" s="4"/>
      <c r="C448" s="2"/>
      <c r="D448" s="2"/>
      <c r="E448" s="3"/>
      <c r="F448" s="2"/>
      <c r="G448" s="2"/>
      <c r="H448" s="1" t="str">
        <f>IF(LEFT(竖总表!F448,1)="`",RIGHT(竖总表!F448,LEN(竖总表!F448)-1),竖总表!F448)</f>
        <v>xi1</v>
      </c>
      <c r="I448" s="1" t="str">
        <f t="shared" si="72"/>
        <v>xi1</v>
      </c>
      <c r="J448" s="1" t="str">
        <f t="shared" si="73"/>
        <v>xi</v>
      </c>
      <c r="K448" s="1" t="str">
        <f t="shared" si="74"/>
        <v>x</v>
      </c>
      <c r="L448" s="1" t="str">
        <f t="shared" si="75"/>
        <v>i</v>
      </c>
      <c r="M448" s="1">
        <f t="shared" si="76"/>
        <v>1</v>
      </c>
      <c r="N448" s="1">
        <f t="shared" si="77"/>
        <v>2</v>
      </c>
      <c r="O448" s="1">
        <v>1</v>
      </c>
      <c r="P448">
        <v>1</v>
      </c>
      <c r="Q448">
        <f ca="1">IFERROR(_xlfn.IFNA(MATCH($J448,INDIRECT("J"&amp;(1+P448)):$J$507,0)+P448,""),"")</f>
        <v>448</v>
      </c>
      <c r="R448">
        <f ca="1">IFERROR(_xlfn.IFNA(MATCH($J448,INDIRECT("J"&amp;(1+Q448)):$J$507,0)+Q448,""),"")</f>
        <v>455</v>
      </c>
      <c r="S448" t="str">
        <f ca="1">IFERROR(_xlfn.IFNA(MATCH($J448,INDIRECT("J"&amp;(1+R448)):$J$507,0)+R448,""),"")</f>
        <v/>
      </c>
      <c r="T448" t="str">
        <f ca="1">IFERROR(_xlfn.IFNA(MATCH($J448,INDIRECT("J"&amp;(1+S448)):$J$507,0)+S448,""),"")</f>
        <v/>
      </c>
      <c r="U448">
        <f t="shared" ca="1" si="78"/>
        <v>1</v>
      </c>
      <c r="V448">
        <f t="shared" ca="1" si="79"/>
        <v>2</v>
      </c>
      <c r="W448">
        <f t="shared" ca="1" si="80"/>
        <v>0</v>
      </c>
      <c r="X448">
        <f t="shared" ca="1" si="81"/>
        <v>0</v>
      </c>
      <c r="Y448">
        <f t="shared" ca="1" si="82"/>
        <v>6</v>
      </c>
      <c r="Z448" t="str">
        <f t="shared" si="83"/>
        <v>Xi</v>
      </c>
      <c r="AA448">
        <f ca="1">VLOOKUP(Y448,音调排序索引表!$A$1:$B$14,2,FALSE)</f>
        <v>12</v>
      </c>
    </row>
    <row r="449" spans="1:27" ht="18.75" customHeight="1">
      <c r="A449" s="4"/>
      <c r="B449" s="4"/>
      <c r="C449" s="2"/>
      <c r="D449" s="2"/>
      <c r="E449" s="3"/>
      <c r="F449" s="2"/>
      <c r="G449" s="2"/>
      <c r="H449" s="1" t="str">
        <f>IF(LEFT(竖总表!F449,1)="`",RIGHT(竖总表!F449,LEN(竖总表!F449)-1),竖总表!F449)</f>
        <v>xiu4</v>
      </c>
      <c r="I449" s="1" t="str">
        <f t="shared" si="72"/>
        <v>xiu4</v>
      </c>
      <c r="J449" s="1" t="str">
        <f t="shared" si="73"/>
        <v>xiu</v>
      </c>
      <c r="K449" s="1" t="str">
        <f t="shared" si="74"/>
        <v>x</v>
      </c>
      <c r="L449" s="1" t="str">
        <f t="shared" si="75"/>
        <v>iu</v>
      </c>
      <c r="M449" s="1">
        <f t="shared" si="76"/>
        <v>4</v>
      </c>
      <c r="N449" s="1">
        <f t="shared" si="77"/>
        <v>2</v>
      </c>
      <c r="O449" s="1">
        <v>1</v>
      </c>
      <c r="P449">
        <v>1</v>
      </c>
      <c r="Q449">
        <f ca="1">IFERROR(_xlfn.IFNA(MATCH($J449,INDIRECT("J"&amp;(1+P449)):$J$507,0)+P449,""),"")</f>
        <v>21</v>
      </c>
      <c r="R449">
        <f ca="1">IFERROR(_xlfn.IFNA(MATCH($J449,INDIRECT("J"&amp;(1+Q449)):$J$507,0)+Q449,""),"")</f>
        <v>449</v>
      </c>
      <c r="S449" t="str">
        <f ca="1">IFERROR(_xlfn.IFNA(MATCH($J449,INDIRECT("J"&amp;(1+R449)):$J$507,0)+R449,""),"")</f>
        <v/>
      </c>
      <c r="T449" t="str">
        <f ca="1">IFERROR(_xlfn.IFNA(MATCH($J449,INDIRECT("J"&amp;(1+S449)):$J$507,0)+S449,""),"")</f>
        <v/>
      </c>
      <c r="U449">
        <f t="shared" ca="1" si="78"/>
        <v>1</v>
      </c>
      <c r="V449">
        <f t="shared" ca="1" si="79"/>
        <v>4</v>
      </c>
      <c r="W449">
        <f t="shared" ca="1" si="80"/>
        <v>0</v>
      </c>
      <c r="X449">
        <f t="shared" ca="1" si="81"/>
        <v>0</v>
      </c>
      <c r="Y449">
        <f t="shared" ca="1" si="82"/>
        <v>10</v>
      </c>
      <c r="Z449" t="str">
        <f t="shared" si="83"/>
        <v>Xiu</v>
      </c>
      <c r="AA449">
        <f ca="1">VLOOKUP(Y449,音调排序索引表!$A$1:$B$14,2,FALSE)</f>
        <v>14</v>
      </c>
    </row>
    <row r="450" spans="1:27" ht="18.75" customHeight="1">
      <c r="A450" s="4"/>
      <c r="B450" s="4"/>
      <c r="C450" s="2"/>
      <c r="D450" s="2"/>
      <c r="E450" s="3"/>
      <c r="F450" s="2"/>
      <c r="G450" s="2"/>
      <c r="H450" s="1" t="str">
        <f>IF(LEFT(竖总表!F450,1)="`",RIGHT(竖总表!F450,LEN(竖总表!F450)-1),竖总表!F450)</f>
        <v>xian4</v>
      </c>
      <c r="I450" s="1" t="str">
        <f t="shared" ref="I450:I507" si="84">IF(MID(H450,2,1)="h",LEFT(H450,1)&amp;RIGHT(H450,LEN(H450)-2),H450)</f>
        <v>xian4</v>
      </c>
      <c r="J450" s="1" t="str">
        <f t="shared" ref="J450:J507" si="85">LEFT(I450,LEN(I450)-1)</f>
        <v>xian</v>
      </c>
      <c r="K450" s="1" t="str">
        <f t="shared" ref="K450:K507" si="86">LEFT(I450,1)</f>
        <v>x</v>
      </c>
      <c r="L450" s="1" t="str">
        <f t="shared" ref="L450:L507" si="87">IF(OR(K450="a",K450="e",K450="o"),LEFT(I450,LEN(I450)-1),MID(I450,2,LEN(I450)-2))</f>
        <v>ian</v>
      </c>
      <c r="M450" s="1">
        <f t="shared" ref="M450:M507" si="88">_xlfn.NUMBERVALUE(RIGHT(I450,1))</f>
        <v>4</v>
      </c>
      <c r="N450" s="1">
        <f t="shared" ref="N450:N507" si="89">COUNTIF(J:J,J450)</f>
        <v>2</v>
      </c>
      <c r="O450" s="1">
        <v>1</v>
      </c>
      <c r="P450">
        <v>1</v>
      </c>
      <c r="Q450">
        <f ca="1">IFERROR(_xlfn.IFNA(MATCH($J450,INDIRECT("J"&amp;(1+P450)):$J$507,0)+P450,""),"")</f>
        <v>450</v>
      </c>
      <c r="R450">
        <f ca="1">IFERROR(_xlfn.IFNA(MATCH($J450,INDIRECT("J"&amp;(1+Q450)):$J$507,0)+Q450,""),"")</f>
        <v>454</v>
      </c>
      <c r="S450" t="str">
        <f ca="1">IFERROR(_xlfn.IFNA(MATCH($J450,INDIRECT("J"&amp;(1+R450)):$J$507,0)+R450,""),"")</f>
        <v/>
      </c>
      <c r="T450" t="str">
        <f ca="1">IFERROR(_xlfn.IFNA(MATCH($J450,INDIRECT("J"&amp;(1+S450)):$J$507,0)+S450,""),"")</f>
        <v/>
      </c>
      <c r="U450">
        <f t="shared" ref="U450:U507" ca="1" si="90">IFERROR(INDEX($M:$M,Q450),0)</f>
        <v>4</v>
      </c>
      <c r="V450">
        <f t="shared" ref="V450:V507" ca="1" si="91">IFERROR(INDEX($M:$M,R450),0)</f>
        <v>1</v>
      </c>
      <c r="W450">
        <f t="shared" ref="W450:W507" ca="1" si="92">IFERROR(INDEX($M:$M,S450),0)</f>
        <v>0</v>
      </c>
      <c r="X450">
        <f t="shared" ref="X450:X507" ca="1" si="93">IFERROR(INDEX($M:$M,T450),0)</f>
        <v>0</v>
      </c>
      <c r="Y450">
        <f t="shared" ref="Y450:Y507" ca="1" si="94">(U450+1)*(V450+1)*(W450+1)*(X450+1)</f>
        <v>10</v>
      </c>
      <c r="Z450" t="str">
        <f t="shared" ref="Z450:Z507" si="95">UPPER(K450)&amp;L450</f>
        <v>Xian</v>
      </c>
      <c r="AA450">
        <f ca="1">VLOOKUP(Y450,音调排序索引表!$A$1:$B$14,2,FALSE)</f>
        <v>14</v>
      </c>
    </row>
    <row r="451" spans="1:27" ht="18.75" customHeight="1">
      <c r="A451" s="4"/>
      <c r="B451" s="4"/>
      <c r="C451" s="2"/>
      <c r="D451" s="2"/>
      <c r="E451" s="3"/>
      <c r="F451" s="2"/>
      <c r="G451" s="2"/>
      <c r="H451" s="1" t="str">
        <f>IF(LEFT(竖总表!F451,1)="`",RIGHT(竖总表!F451,LEN(竖总表!F451)-1),竖总表!F451)</f>
        <v>xing1</v>
      </c>
      <c r="I451" s="1" t="str">
        <f t="shared" si="84"/>
        <v>xing1</v>
      </c>
      <c r="J451" s="1" t="str">
        <f t="shared" si="85"/>
        <v>xing</v>
      </c>
      <c r="K451" s="1" t="str">
        <f t="shared" si="86"/>
        <v>x</v>
      </c>
      <c r="L451" s="1" t="str">
        <f t="shared" si="87"/>
        <v>ing</v>
      </c>
      <c r="M451" s="1">
        <f t="shared" si="88"/>
        <v>1</v>
      </c>
      <c r="N451" s="1">
        <f t="shared" si="89"/>
        <v>2</v>
      </c>
      <c r="O451" s="1">
        <v>1</v>
      </c>
      <c r="P451">
        <v>1</v>
      </c>
      <c r="Q451">
        <f ca="1">IFERROR(_xlfn.IFNA(MATCH($J451,INDIRECT("J"&amp;(1+P451)):$J$507,0)+P451,""),"")</f>
        <v>451</v>
      </c>
      <c r="R451">
        <f ca="1">IFERROR(_xlfn.IFNA(MATCH($J451,INDIRECT("J"&amp;(1+Q451)):$J$507,0)+Q451,""),"")</f>
        <v>460</v>
      </c>
      <c r="S451" t="str">
        <f ca="1">IFERROR(_xlfn.IFNA(MATCH($J451,INDIRECT("J"&amp;(1+R451)):$J$507,0)+R451,""),"")</f>
        <v/>
      </c>
      <c r="T451" t="str">
        <f ca="1">IFERROR(_xlfn.IFNA(MATCH($J451,INDIRECT("J"&amp;(1+S451)):$J$507,0)+S451,""),"")</f>
        <v/>
      </c>
      <c r="U451">
        <f t="shared" ca="1" si="90"/>
        <v>1</v>
      </c>
      <c r="V451">
        <f t="shared" ca="1" si="91"/>
        <v>2</v>
      </c>
      <c r="W451">
        <f t="shared" ca="1" si="92"/>
        <v>0</v>
      </c>
      <c r="X451">
        <f t="shared" ca="1" si="93"/>
        <v>0</v>
      </c>
      <c r="Y451">
        <f t="shared" ca="1" si="94"/>
        <v>6</v>
      </c>
      <c r="Z451" t="str">
        <f t="shared" si="95"/>
        <v>Xing</v>
      </c>
      <c r="AA451">
        <f ca="1">VLOOKUP(Y451,音调排序索引表!$A$1:$B$14,2,FALSE)</f>
        <v>12</v>
      </c>
    </row>
    <row r="452" spans="1:27" ht="18.75" customHeight="1">
      <c r="A452" s="4"/>
      <c r="B452" s="4"/>
      <c r="C452" s="2"/>
      <c r="D452" s="2"/>
      <c r="E452" s="3"/>
      <c r="F452" s="2"/>
      <c r="G452" s="2"/>
      <c r="H452" s="1" t="str">
        <f>IF(LEFT(竖总表!F452,1)="`",RIGHT(竖总表!F452,LEN(竖总表!F452)-1),竖总表!F452)</f>
        <v>xun4</v>
      </c>
      <c r="I452" s="1" t="str">
        <f t="shared" si="84"/>
        <v>xun4</v>
      </c>
      <c r="J452" s="1" t="str">
        <f t="shared" si="85"/>
        <v>xun</v>
      </c>
      <c r="K452" s="1" t="str">
        <f t="shared" si="86"/>
        <v>x</v>
      </c>
      <c r="L452" s="1" t="str">
        <f t="shared" si="87"/>
        <v>un</v>
      </c>
      <c r="M452" s="1">
        <f t="shared" si="88"/>
        <v>4</v>
      </c>
      <c r="N452" s="1">
        <f t="shared" si="89"/>
        <v>2</v>
      </c>
      <c r="O452" s="1">
        <v>1</v>
      </c>
      <c r="P452">
        <v>1</v>
      </c>
      <c r="Q452">
        <f ca="1">IFERROR(_xlfn.IFNA(MATCH($J452,INDIRECT("J"&amp;(1+P452)):$J$507,0)+P452,""),"")</f>
        <v>452</v>
      </c>
      <c r="R452">
        <f ca="1">IFERROR(_xlfn.IFNA(MATCH($J452,INDIRECT("J"&amp;(1+Q452)):$J$507,0)+Q452,""),"")</f>
        <v>463</v>
      </c>
      <c r="S452" t="str">
        <f ca="1">IFERROR(_xlfn.IFNA(MATCH($J452,INDIRECT("J"&amp;(1+R452)):$J$507,0)+R452,""),"")</f>
        <v/>
      </c>
      <c r="T452" t="str">
        <f ca="1">IFERROR(_xlfn.IFNA(MATCH($J452,INDIRECT("J"&amp;(1+S452)):$J$507,0)+S452,""),"")</f>
        <v/>
      </c>
      <c r="U452">
        <f t="shared" ca="1" si="90"/>
        <v>4</v>
      </c>
      <c r="V452">
        <f t="shared" ca="1" si="91"/>
        <v>1</v>
      </c>
      <c r="W452">
        <f t="shared" ca="1" si="92"/>
        <v>0</v>
      </c>
      <c r="X452">
        <f t="shared" ca="1" si="93"/>
        <v>0</v>
      </c>
      <c r="Y452">
        <f t="shared" ca="1" si="94"/>
        <v>10</v>
      </c>
      <c r="Z452" t="str">
        <f t="shared" si="95"/>
        <v>Xun</v>
      </c>
      <c r="AA452">
        <f ca="1">VLOOKUP(Y452,音调排序索引表!$A$1:$B$14,2,FALSE)</f>
        <v>14</v>
      </c>
    </row>
    <row r="453" spans="1:27" ht="18.75" customHeight="1">
      <c r="A453" s="4"/>
      <c r="B453" s="4"/>
      <c r="C453" s="2"/>
      <c r="D453" s="2"/>
      <c r="E453" s="3"/>
      <c r="F453" s="2"/>
      <c r="G453" s="2"/>
      <c r="H453" s="1" t="str">
        <f>IF(LEFT(竖总表!F453,1)="`",RIGHT(竖总表!F453,LEN(竖总表!F453)-1),竖总表!F453)</f>
        <v>xiong2</v>
      </c>
      <c r="I453" s="1" t="str">
        <f t="shared" si="84"/>
        <v>xiong2</v>
      </c>
      <c r="J453" s="1" t="str">
        <f t="shared" si="85"/>
        <v>xiong</v>
      </c>
      <c r="K453" s="1" t="str">
        <f t="shared" si="86"/>
        <v>x</v>
      </c>
      <c r="L453" s="1" t="str">
        <f t="shared" si="87"/>
        <v>iong</v>
      </c>
      <c r="M453" s="1">
        <f t="shared" si="88"/>
        <v>2</v>
      </c>
      <c r="N453" s="1">
        <f t="shared" si="89"/>
        <v>2</v>
      </c>
      <c r="O453" s="1">
        <v>1</v>
      </c>
      <c r="P453">
        <v>1</v>
      </c>
      <c r="Q453">
        <f ca="1">IFERROR(_xlfn.IFNA(MATCH($J453,INDIRECT("J"&amp;(1+P453)):$J$507,0)+P453,""),"")</f>
        <v>453</v>
      </c>
      <c r="R453">
        <f ca="1">IFERROR(_xlfn.IFNA(MATCH($J453,INDIRECT("J"&amp;(1+Q453)):$J$507,0)+Q453,""),"")</f>
        <v>457</v>
      </c>
      <c r="S453" t="str">
        <f ca="1">IFERROR(_xlfn.IFNA(MATCH($J453,INDIRECT("J"&amp;(1+R453)):$J$507,0)+R453,""),"")</f>
        <v/>
      </c>
      <c r="T453" t="str">
        <f ca="1">IFERROR(_xlfn.IFNA(MATCH($J453,INDIRECT("J"&amp;(1+S453)):$J$507,0)+S453,""),"")</f>
        <v/>
      </c>
      <c r="U453">
        <f t="shared" ca="1" si="90"/>
        <v>2</v>
      </c>
      <c r="V453">
        <f t="shared" ca="1" si="91"/>
        <v>1</v>
      </c>
      <c r="W453">
        <f t="shared" ca="1" si="92"/>
        <v>0</v>
      </c>
      <c r="X453">
        <f t="shared" ca="1" si="93"/>
        <v>0</v>
      </c>
      <c r="Y453">
        <f t="shared" ca="1" si="94"/>
        <v>6</v>
      </c>
      <c r="Z453" t="str">
        <f t="shared" si="95"/>
        <v>Xiong</v>
      </c>
      <c r="AA453">
        <f ca="1">VLOOKUP(Y453,音调排序索引表!$A$1:$B$14,2,FALSE)</f>
        <v>12</v>
      </c>
    </row>
    <row r="454" spans="1:27" ht="18.75" customHeight="1">
      <c r="A454" s="4"/>
      <c r="B454" s="4"/>
      <c r="C454" s="2"/>
      <c r="D454" s="2"/>
      <c r="E454" s="3"/>
      <c r="F454" s="2"/>
      <c r="G454" s="2"/>
      <c r="H454" s="1" t="str">
        <f>IF(LEFT(竖总表!F454,1)="`",RIGHT(竖总表!F454,LEN(竖总表!F454)-1),竖总表!F454)</f>
        <v>xian1</v>
      </c>
      <c r="I454" s="1" t="str">
        <f t="shared" si="84"/>
        <v>xian1</v>
      </c>
      <c r="J454" s="1" t="str">
        <f t="shared" si="85"/>
        <v>xian</v>
      </c>
      <c r="K454" s="1" t="str">
        <f t="shared" si="86"/>
        <v>x</v>
      </c>
      <c r="L454" s="1" t="str">
        <f t="shared" si="87"/>
        <v>ian</v>
      </c>
      <c r="M454" s="1">
        <f t="shared" si="88"/>
        <v>1</v>
      </c>
      <c r="N454" s="1">
        <f t="shared" si="89"/>
        <v>2</v>
      </c>
      <c r="O454" s="1">
        <v>1</v>
      </c>
      <c r="P454">
        <v>1</v>
      </c>
      <c r="Q454">
        <f ca="1">IFERROR(_xlfn.IFNA(MATCH($J454,INDIRECT("J"&amp;(1+P454)):$J$507,0)+P454,""),"")</f>
        <v>450</v>
      </c>
      <c r="R454">
        <f ca="1">IFERROR(_xlfn.IFNA(MATCH($J454,INDIRECT("J"&amp;(1+Q454)):$J$507,0)+Q454,""),"")</f>
        <v>454</v>
      </c>
      <c r="S454" t="str">
        <f ca="1">IFERROR(_xlfn.IFNA(MATCH($J454,INDIRECT("J"&amp;(1+R454)):$J$507,0)+R454,""),"")</f>
        <v/>
      </c>
      <c r="T454" t="str">
        <f ca="1">IFERROR(_xlfn.IFNA(MATCH($J454,INDIRECT("J"&amp;(1+S454)):$J$507,0)+S454,""),"")</f>
        <v/>
      </c>
      <c r="U454">
        <f t="shared" ca="1" si="90"/>
        <v>4</v>
      </c>
      <c r="V454">
        <f t="shared" ca="1" si="91"/>
        <v>1</v>
      </c>
      <c r="W454">
        <f t="shared" ca="1" si="92"/>
        <v>0</v>
      </c>
      <c r="X454">
        <f t="shared" ca="1" si="93"/>
        <v>0</v>
      </c>
      <c r="Y454">
        <f t="shared" ca="1" si="94"/>
        <v>10</v>
      </c>
      <c r="Z454" t="str">
        <f t="shared" si="95"/>
        <v>Xian</v>
      </c>
      <c r="AA454">
        <f ca="1">VLOOKUP(Y454,音调排序索引表!$A$1:$B$14,2,FALSE)</f>
        <v>14</v>
      </c>
    </row>
    <row r="455" spans="1:27" ht="18.75" customHeight="1">
      <c r="A455" s="4"/>
      <c r="B455" s="4"/>
      <c r="C455" s="2"/>
      <c r="D455" s="2"/>
      <c r="E455" s="5"/>
      <c r="F455" s="2"/>
      <c r="G455" s="2"/>
      <c r="H455" s="1" t="str">
        <f>IF(LEFT(竖总表!F455,1)="`",RIGHT(竖总表!F455,LEN(竖总表!F455)-1),竖总表!F455)</f>
        <v>xi2</v>
      </c>
      <c r="I455" s="1" t="str">
        <f t="shared" si="84"/>
        <v>xi2</v>
      </c>
      <c r="J455" s="1" t="str">
        <f t="shared" si="85"/>
        <v>xi</v>
      </c>
      <c r="K455" s="1" t="str">
        <f t="shared" si="86"/>
        <v>x</v>
      </c>
      <c r="L455" s="1" t="str">
        <f t="shared" si="87"/>
        <v>i</v>
      </c>
      <c r="M455" s="1">
        <f t="shared" si="88"/>
        <v>2</v>
      </c>
      <c r="N455" s="1">
        <f t="shared" si="89"/>
        <v>2</v>
      </c>
      <c r="O455" s="1">
        <v>1</v>
      </c>
      <c r="P455">
        <v>1</v>
      </c>
      <c r="Q455">
        <f ca="1">IFERROR(_xlfn.IFNA(MATCH($J455,INDIRECT("J"&amp;(1+P455)):$J$507,0)+P455,""),"")</f>
        <v>448</v>
      </c>
      <c r="R455">
        <f ca="1">IFERROR(_xlfn.IFNA(MATCH($J455,INDIRECT("J"&amp;(1+Q455)):$J$507,0)+Q455,""),"")</f>
        <v>455</v>
      </c>
      <c r="S455" t="str">
        <f ca="1">IFERROR(_xlfn.IFNA(MATCH($J455,INDIRECT("J"&amp;(1+R455)):$J$507,0)+R455,""),"")</f>
        <v/>
      </c>
      <c r="T455" t="str">
        <f ca="1">IFERROR(_xlfn.IFNA(MATCH($J455,INDIRECT("J"&amp;(1+S455)):$J$507,0)+S455,""),"")</f>
        <v/>
      </c>
      <c r="U455">
        <f t="shared" ca="1" si="90"/>
        <v>1</v>
      </c>
      <c r="V455">
        <f t="shared" ca="1" si="91"/>
        <v>2</v>
      </c>
      <c r="W455">
        <f t="shared" ca="1" si="92"/>
        <v>0</v>
      </c>
      <c r="X455">
        <f t="shared" ca="1" si="93"/>
        <v>0</v>
      </c>
      <c r="Y455">
        <f t="shared" ca="1" si="94"/>
        <v>6</v>
      </c>
      <c r="Z455" t="str">
        <f t="shared" si="95"/>
        <v>Xi</v>
      </c>
      <c r="AA455">
        <f ca="1">VLOOKUP(Y455,音调排序索引表!$A$1:$B$14,2,FALSE)</f>
        <v>12</v>
      </c>
    </row>
    <row r="456" spans="1:27" ht="18.75" customHeight="1">
      <c r="A456" s="4"/>
      <c r="B456" s="4"/>
      <c r="C456" s="2"/>
      <c r="D456" s="2"/>
      <c r="E456" s="3"/>
      <c r="F456" s="2"/>
      <c r="G456" s="2"/>
      <c r="H456" s="1" t="str">
        <f>IF(LEFT(竖总表!F456,1)="`",RIGHT(竖总表!F456,LEN(竖总表!F456)-1),竖总表!F456)</f>
        <v>xin1</v>
      </c>
      <c r="I456" s="1" t="str">
        <f t="shared" si="84"/>
        <v>xin1</v>
      </c>
      <c r="J456" s="1" t="str">
        <f t="shared" si="85"/>
        <v>xin</v>
      </c>
      <c r="K456" s="1" t="str">
        <f t="shared" si="86"/>
        <v>x</v>
      </c>
      <c r="L456" s="1" t="str">
        <f t="shared" si="87"/>
        <v>in</v>
      </c>
      <c r="M456" s="1">
        <f t="shared" si="88"/>
        <v>1</v>
      </c>
      <c r="N456" s="1">
        <f t="shared" si="89"/>
        <v>2</v>
      </c>
      <c r="O456" s="1">
        <v>1</v>
      </c>
      <c r="P456">
        <v>1</v>
      </c>
      <c r="Q456">
        <f ca="1">IFERROR(_xlfn.IFNA(MATCH($J456,INDIRECT("J"&amp;(1+P456)):$J$507,0)+P456,""),"")</f>
        <v>443</v>
      </c>
      <c r="R456">
        <f ca="1">IFERROR(_xlfn.IFNA(MATCH($J456,INDIRECT("J"&amp;(1+Q456)):$J$507,0)+Q456,""),"")</f>
        <v>456</v>
      </c>
      <c r="S456" t="str">
        <f ca="1">IFERROR(_xlfn.IFNA(MATCH($J456,INDIRECT("J"&amp;(1+R456)):$J$507,0)+R456,""),"")</f>
        <v/>
      </c>
      <c r="T456" t="str">
        <f ca="1">IFERROR(_xlfn.IFNA(MATCH($J456,INDIRECT("J"&amp;(1+S456)):$J$507,0)+S456,""),"")</f>
        <v/>
      </c>
      <c r="U456">
        <f t="shared" ca="1" si="90"/>
        <v>4</v>
      </c>
      <c r="V456">
        <f t="shared" ca="1" si="91"/>
        <v>1</v>
      </c>
      <c r="W456">
        <f t="shared" ca="1" si="92"/>
        <v>0</v>
      </c>
      <c r="X456">
        <f t="shared" ca="1" si="93"/>
        <v>0</v>
      </c>
      <c r="Y456">
        <f t="shared" ca="1" si="94"/>
        <v>10</v>
      </c>
      <c r="Z456" t="str">
        <f t="shared" si="95"/>
        <v>Xin</v>
      </c>
      <c r="AA456">
        <f ca="1">VLOOKUP(Y456,音调排序索引表!$A$1:$B$14,2,FALSE)</f>
        <v>14</v>
      </c>
    </row>
    <row r="457" spans="1:27" ht="18.75" customHeight="1">
      <c r="A457" s="4"/>
      <c r="B457" s="4"/>
      <c r="C457" s="2"/>
      <c r="D457" s="2"/>
      <c r="E457" s="3"/>
      <c r="F457" s="2"/>
      <c r="G457" s="2"/>
      <c r="H457" s="1" t="str">
        <f>IF(LEFT(竖总表!F457,1)="`",RIGHT(竖总表!F457,LEN(竖总表!F457)-1),竖总表!F457)</f>
        <v>xiong1</v>
      </c>
      <c r="I457" s="1" t="str">
        <f t="shared" si="84"/>
        <v>xiong1</v>
      </c>
      <c r="J457" s="1" t="str">
        <f t="shared" si="85"/>
        <v>xiong</v>
      </c>
      <c r="K457" s="1" t="str">
        <f t="shared" si="86"/>
        <v>x</v>
      </c>
      <c r="L457" s="1" t="str">
        <f t="shared" si="87"/>
        <v>iong</v>
      </c>
      <c r="M457" s="1">
        <f t="shared" si="88"/>
        <v>1</v>
      </c>
      <c r="N457" s="1">
        <f t="shared" si="89"/>
        <v>2</v>
      </c>
      <c r="O457" s="1">
        <v>1</v>
      </c>
      <c r="P457">
        <v>1</v>
      </c>
      <c r="Q457">
        <f ca="1">IFERROR(_xlfn.IFNA(MATCH($J457,INDIRECT("J"&amp;(1+P457)):$J$507,0)+P457,""),"")</f>
        <v>453</v>
      </c>
      <c r="R457">
        <f ca="1">IFERROR(_xlfn.IFNA(MATCH($J457,INDIRECT("J"&amp;(1+Q457)):$J$507,0)+Q457,""),"")</f>
        <v>457</v>
      </c>
      <c r="S457" t="str">
        <f ca="1">IFERROR(_xlfn.IFNA(MATCH($J457,INDIRECT("J"&amp;(1+R457)):$J$507,0)+R457,""),"")</f>
        <v/>
      </c>
      <c r="T457" t="str">
        <f ca="1">IFERROR(_xlfn.IFNA(MATCH($J457,INDIRECT("J"&amp;(1+S457)):$J$507,0)+S457,""),"")</f>
        <v/>
      </c>
      <c r="U457">
        <f t="shared" ca="1" si="90"/>
        <v>2</v>
      </c>
      <c r="V457">
        <f t="shared" ca="1" si="91"/>
        <v>1</v>
      </c>
      <c r="W457">
        <f t="shared" ca="1" si="92"/>
        <v>0</v>
      </c>
      <c r="X457">
        <f t="shared" ca="1" si="93"/>
        <v>0</v>
      </c>
      <c r="Y457">
        <f t="shared" ca="1" si="94"/>
        <v>6</v>
      </c>
      <c r="Z457" t="str">
        <f t="shared" si="95"/>
        <v>Xiong</v>
      </c>
      <c r="AA457">
        <f ca="1">VLOOKUP(Y457,音调排序索引表!$A$1:$B$14,2,FALSE)</f>
        <v>12</v>
      </c>
    </row>
    <row r="458" spans="1:27" ht="18.75" customHeight="1">
      <c r="A458" s="4"/>
      <c r="B458" s="4"/>
      <c r="C458" s="2"/>
      <c r="D458" s="2"/>
      <c r="E458" s="3"/>
      <c r="F458" s="2"/>
      <c r="G458" s="2"/>
      <c r="H458" s="1" t="str">
        <f>IF(LEFT(竖总表!F458,1)="`",RIGHT(竖总表!F458,LEN(竖总表!F458)-1),竖总表!F458)</f>
        <v>xue3</v>
      </c>
      <c r="I458" s="1" t="str">
        <f t="shared" si="84"/>
        <v>xue3</v>
      </c>
      <c r="J458" s="1" t="str">
        <f t="shared" si="85"/>
        <v>xue</v>
      </c>
      <c r="K458" s="1" t="str">
        <f t="shared" si="86"/>
        <v>x</v>
      </c>
      <c r="L458" s="1" t="str">
        <f t="shared" si="87"/>
        <v>ue</v>
      </c>
      <c r="M458" s="1">
        <f t="shared" si="88"/>
        <v>3</v>
      </c>
      <c r="N458" s="1">
        <f t="shared" si="89"/>
        <v>1</v>
      </c>
      <c r="O458" s="1">
        <v>1</v>
      </c>
      <c r="P458">
        <v>1</v>
      </c>
      <c r="Q458">
        <f ca="1">IFERROR(_xlfn.IFNA(MATCH($J458,INDIRECT("J"&amp;(1+P458)):$J$507,0)+P458,""),"")</f>
        <v>458</v>
      </c>
      <c r="R458" t="str">
        <f ca="1">IFERROR(_xlfn.IFNA(MATCH($J458,INDIRECT("J"&amp;(1+Q458)):$J$507,0)+Q458,""),"")</f>
        <v/>
      </c>
      <c r="S458" t="str">
        <f ca="1">IFERROR(_xlfn.IFNA(MATCH($J458,INDIRECT("J"&amp;(1+R458)):$J$507,0)+R458,""),"")</f>
        <v/>
      </c>
      <c r="T458" t="str">
        <f ca="1">IFERROR(_xlfn.IFNA(MATCH($J458,INDIRECT("J"&amp;(1+S458)):$J$507,0)+S458,""),"")</f>
        <v/>
      </c>
      <c r="U458">
        <f t="shared" ca="1" si="90"/>
        <v>3</v>
      </c>
      <c r="V458">
        <f t="shared" ca="1" si="91"/>
        <v>0</v>
      </c>
      <c r="W458">
        <f t="shared" ca="1" si="92"/>
        <v>0</v>
      </c>
      <c r="X458">
        <f t="shared" ca="1" si="93"/>
        <v>0</v>
      </c>
      <c r="Y458">
        <f t="shared" ca="1" si="94"/>
        <v>4</v>
      </c>
      <c r="Z458" t="str">
        <f t="shared" si="95"/>
        <v>Xue</v>
      </c>
      <c r="AA458">
        <f ca="1">VLOOKUP(Y458,音调排序索引表!$A$1:$B$14,2,FALSE)</f>
        <v>3</v>
      </c>
    </row>
    <row r="459" spans="1:27" ht="18.75" customHeight="1">
      <c r="A459" s="4"/>
      <c r="B459" s="4"/>
      <c r="C459" s="2"/>
      <c r="D459" s="2"/>
      <c r="E459" s="3"/>
      <c r="F459" s="2"/>
      <c r="G459" s="2"/>
      <c r="H459" s="1" t="str">
        <f>IF(LEFT(竖总表!F459,1)="`",RIGHT(竖总表!F459,LEN(竖总表!F459)-1),竖总表!F459)</f>
        <v>xiang1</v>
      </c>
      <c r="I459" s="1" t="str">
        <f t="shared" si="84"/>
        <v>xiang1</v>
      </c>
      <c r="J459" s="1" t="str">
        <f t="shared" si="85"/>
        <v>xiang</v>
      </c>
      <c r="K459" s="1" t="str">
        <f t="shared" si="86"/>
        <v>x</v>
      </c>
      <c r="L459" s="1" t="str">
        <f t="shared" si="87"/>
        <v>iang</v>
      </c>
      <c r="M459" s="1">
        <f t="shared" si="88"/>
        <v>1</v>
      </c>
      <c r="N459" s="1">
        <f t="shared" si="89"/>
        <v>2</v>
      </c>
      <c r="O459" s="1">
        <v>1</v>
      </c>
      <c r="P459">
        <v>1</v>
      </c>
      <c r="Q459">
        <f ca="1">IFERROR(_xlfn.IFNA(MATCH($J459,INDIRECT("J"&amp;(1+P459)):$J$507,0)+P459,""),"")</f>
        <v>307</v>
      </c>
      <c r="R459">
        <f ca="1">IFERROR(_xlfn.IFNA(MATCH($J459,INDIRECT("J"&amp;(1+Q459)):$J$507,0)+Q459,""),"")</f>
        <v>459</v>
      </c>
      <c r="S459" t="str">
        <f ca="1">IFERROR(_xlfn.IFNA(MATCH($J459,INDIRECT("J"&amp;(1+R459)):$J$507,0)+R459,""),"")</f>
        <v/>
      </c>
      <c r="T459" t="str">
        <f ca="1">IFERROR(_xlfn.IFNA(MATCH($J459,INDIRECT("J"&amp;(1+S459)):$J$507,0)+S459,""),"")</f>
        <v/>
      </c>
      <c r="U459">
        <f t="shared" ca="1" si="90"/>
        <v>4</v>
      </c>
      <c r="V459">
        <f t="shared" ca="1" si="91"/>
        <v>1</v>
      </c>
      <c r="W459">
        <f t="shared" ca="1" si="92"/>
        <v>0</v>
      </c>
      <c r="X459">
        <f t="shared" ca="1" si="93"/>
        <v>0</v>
      </c>
      <c r="Y459">
        <f t="shared" ca="1" si="94"/>
        <v>10</v>
      </c>
      <c r="Z459" t="str">
        <f t="shared" si="95"/>
        <v>Xiang</v>
      </c>
      <c r="AA459">
        <f ca="1">VLOOKUP(Y459,音调排序索引表!$A$1:$B$14,2,FALSE)</f>
        <v>14</v>
      </c>
    </row>
    <row r="460" spans="1:27" ht="18.75" customHeight="1">
      <c r="A460" s="4"/>
      <c r="B460" s="4"/>
      <c r="C460" s="2"/>
      <c r="D460" s="2"/>
      <c r="E460" s="3"/>
      <c r="F460" s="2"/>
      <c r="G460" s="2"/>
      <c r="H460" s="1" t="str">
        <f>IF(LEFT(竖总表!F460,1)="`",RIGHT(竖总表!F460,LEN(竖总表!F460)-1),竖总表!F460)</f>
        <v>xing2</v>
      </c>
      <c r="I460" s="1" t="str">
        <f t="shared" si="84"/>
        <v>xing2</v>
      </c>
      <c r="J460" s="1" t="str">
        <f t="shared" si="85"/>
        <v>xing</v>
      </c>
      <c r="K460" s="1" t="str">
        <f t="shared" si="86"/>
        <v>x</v>
      </c>
      <c r="L460" s="1" t="str">
        <f t="shared" si="87"/>
        <v>ing</v>
      </c>
      <c r="M460" s="1">
        <f t="shared" si="88"/>
        <v>2</v>
      </c>
      <c r="N460" s="1">
        <f t="shared" si="89"/>
        <v>2</v>
      </c>
      <c r="O460" s="1">
        <v>1</v>
      </c>
      <c r="P460">
        <v>1</v>
      </c>
      <c r="Q460">
        <f ca="1">IFERROR(_xlfn.IFNA(MATCH($J460,INDIRECT("J"&amp;(1+P460)):$J$507,0)+P460,""),"")</f>
        <v>451</v>
      </c>
      <c r="R460">
        <f ca="1">IFERROR(_xlfn.IFNA(MATCH($J460,INDIRECT("J"&amp;(1+Q460)):$J$507,0)+Q460,""),"")</f>
        <v>460</v>
      </c>
      <c r="S460" t="str">
        <f ca="1">IFERROR(_xlfn.IFNA(MATCH($J460,INDIRECT("J"&amp;(1+R460)):$J$507,0)+R460,""),"")</f>
        <v/>
      </c>
      <c r="T460" t="str">
        <f ca="1">IFERROR(_xlfn.IFNA(MATCH($J460,INDIRECT("J"&amp;(1+S460)):$J$507,0)+S460,""),"")</f>
        <v/>
      </c>
      <c r="U460">
        <f t="shared" ca="1" si="90"/>
        <v>1</v>
      </c>
      <c r="V460">
        <f t="shared" ca="1" si="91"/>
        <v>2</v>
      </c>
      <c r="W460">
        <f t="shared" ca="1" si="92"/>
        <v>0</v>
      </c>
      <c r="X460">
        <f t="shared" ca="1" si="93"/>
        <v>0</v>
      </c>
      <c r="Y460">
        <f t="shared" ca="1" si="94"/>
        <v>6</v>
      </c>
      <c r="Z460" t="str">
        <f t="shared" si="95"/>
        <v>Xing</v>
      </c>
      <c r="AA460">
        <f ca="1">VLOOKUP(Y460,音调排序索引表!$A$1:$B$14,2,FALSE)</f>
        <v>12</v>
      </c>
    </row>
    <row r="461" spans="1:27" ht="18.75" customHeight="1">
      <c r="A461" s="4"/>
      <c r="B461" s="4"/>
      <c r="C461" s="2"/>
      <c r="D461" s="2"/>
      <c r="E461" s="3"/>
      <c r="F461" s="2"/>
      <c r="G461" s="2"/>
      <c r="H461" s="1" t="str">
        <f>IF(LEFT(竖总表!F461,1)="`",RIGHT(竖总表!F461,LEN(竖总表!F461)-1),竖总表!F461)</f>
        <v>xuan2</v>
      </c>
      <c r="I461" s="1" t="str">
        <f t="shared" si="84"/>
        <v>xuan2</v>
      </c>
      <c r="J461" s="1" t="str">
        <f t="shared" si="85"/>
        <v>xuan</v>
      </c>
      <c r="K461" s="1" t="str">
        <f t="shared" si="86"/>
        <v>x</v>
      </c>
      <c r="L461" s="1" t="str">
        <f t="shared" si="87"/>
        <v>uan</v>
      </c>
      <c r="M461" s="1">
        <f t="shared" si="88"/>
        <v>2</v>
      </c>
      <c r="N461" s="1">
        <f t="shared" si="89"/>
        <v>2</v>
      </c>
      <c r="O461" s="1">
        <v>1</v>
      </c>
      <c r="P461">
        <v>1</v>
      </c>
      <c r="Q461">
        <f ca="1">IFERROR(_xlfn.IFNA(MATCH($J461,INDIRECT("J"&amp;(1+P461)):$J$507,0)+P461,""),"")</f>
        <v>447</v>
      </c>
      <c r="R461">
        <f ca="1">IFERROR(_xlfn.IFNA(MATCH($J461,INDIRECT("J"&amp;(1+Q461)):$J$507,0)+Q461,""),"")</f>
        <v>461</v>
      </c>
      <c r="S461" t="str">
        <f ca="1">IFERROR(_xlfn.IFNA(MATCH($J461,INDIRECT("J"&amp;(1+R461)):$J$507,0)+R461,""),"")</f>
        <v/>
      </c>
      <c r="T461" t="str">
        <f ca="1">IFERROR(_xlfn.IFNA(MATCH($J461,INDIRECT("J"&amp;(1+S461)):$J$507,0)+S461,""),"")</f>
        <v/>
      </c>
      <c r="U461">
        <f t="shared" ca="1" si="90"/>
        <v>4</v>
      </c>
      <c r="V461">
        <f t="shared" ca="1" si="91"/>
        <v>2</v>
      </c>
      <c r="W461">
        <f t="shared" ca="1" si="92"/>
        <v>0</v>
      </c>
      <c r="X461">
        <f t="shared" ca="1" si="93"/>
        <v>0</v>
      </c>
      <c r="Y461">
        <f t="shared" ca="1" si="94"/>
        <v>15</v>
      </c>
      <c r="Z461" t="str">
        <f t="shared" si="95"/>
        <v>Xuan</v>
      </c>
      <c r="AA461">
        <f ca="1">VLOOKUP(Y461,音调排序索引表!$A$1:$B$14,2,FALSE)</f>
        <v>24</v>
      </c>
    </row>
    <row r="462" spans="1:27" ht="18.75" customHeight="1">
      <c r="A462" s="4"/>
      <c r="B462" s="4"/>
      <c r="C462" s="2"/>
      <c r="D462" s="2"/>
      <c r="E462" s="3"/>
      <c r="F462" s="2"/>
      <c r="G462" s="2"/>
      <c r="H462" s="1" t="str">
        <f>IF(LEFT(竖总表!F462,1)="`",RIGHT(竖总表!F462,LEN(竖总表!F462)-1),竖总表!F462)</f>
        <v>xiao1</v>
      </c>
      <c r="I462" s="1" t="str">
        <f t="shared" si="84"/>
        <v>xiao1</v>
      </c>
      <c r="J462" s="1" t="str">
        <f t="shared" si="85"/>
        <v>xiao</v>
      </c>
      <c r="K462" s="1" t="str">
        <f t="shared" si="86"/>
        <v>x</v>
      </c>
      <c r="L462" s="1" t="str">
        <f t="shared" si="87"/>
        <v>iao</v>
      </c>
      <c r="M462" s="1">
        <f t="shared" si="88"/>
        <v>1</v>
      </c>
      <c r="N462" s="1">
        <f t="shared" si="89"/>
        <v>2</v>
      </c>
      <c r="O462" s="1">
        <v>1</v>
      </c>
      <c r="P462">
        <v>1</v>
      </c>
      <c r="Q462">
        <f ca="1">IFERROR(_xlfn.IFNA(MATCH($J462,INDIRECT("J"&amp;(1+P462)):$J$507,0)+P462,""),"")</f>
        <v>444</v>
      </c>
      <c r="R462">
        <f ca="1">IFERROR(_xlfn.IFNA(MATCH($J462,INDIRECT("J"&amp;(1+Q462)):$J$507,0)+Q462,""),"")</f>
        <v>462</v>
      </c>
      <c r="S462" t="str">
        <f ca="1">IFERROR(_xlfn.IFNA(MATCH($J462,INDIRECT("J"&amp;(1+R462)):$J$507,0)+R462,""),"")</f>
        <v/>
      </c>
      <c r="T462" t="str">
        <f ca="1">IFERROR(_xlfn.IFNA(MATCH($J462,INDIRECT("J"&amp;(1+S462)):$J$507,0)+S462,""),"")</f>
        <v/>
      </c>
      <c r="U462">
        <f t="shared" ca="1" si="90"/>
        <v>3</v>
      </c>
      <c r="V462">
        <f t="shared" ca="1" si="91"/>
        <v>1</v>
      </c>
      <c r="W462">
        <f t="shared" ca="1" si="92"/>
        <v>0</v>
      </c>
      <c r="X462">
        <f t="shared" ca="1" si="93"/>
        <v>0</v>
      </c>
      <c r="Y462">
        <f t="shared" ca="1" si="94"/>
        <v>8</v>
      </c>
      <c r="Z462" t="str">
        <f t="shared" si="95"/>
        <v>Xiao</v>
      </c>
      <c r="AA462">
        <f ca="1">VLOOKUP(Y462,音调排序索引表!$A$1:$B$14,2,FALSE)</f>
        <v>13</v>
      </c>
    </row>
    <row r="463" spans="1:27" ht="18.75" customHeight="1">
      <c r="A463" s="4"/>
      <c r="B463" s="4"/>
      <c r="C463" s="2"/>
      <c r="D463" s="2"/>
      <c r="E463" s="3"/>
      <c r="F463" s="2"/>
      <c r="G463" s="2"/>
      <c r="H463" s="1" t="str">
        <f>IF(LEFT(竖总表!F463,1)="`",RIGHT(竖总表!F463,LEN(竖总表!F463)-1),竖总表!F463)</f>
        <v>xun1</v>
      </c>
      <c r="I463" s="1" t="str">
        <f t="shared" si="84"/>
        <v>xun1</v>
      </c>
      <c r="J463" s="1" t="str">
        <f t="shared" si="85"/>
        <v>xun</v>
      </c>
      <c r="K463" s="1" t="str">
        <f t="shared" si="86"/>
        <v>x</v>
      </c>
      <c r="L463" s="1" t="str">
        <f t="shared" si="87"/>
        <v>un</v>
      </c>
      <c r="M463" s="1">
        <f t="shared" si="88"/>
        <v>1</v>
      </c>
      <c r="N463" s="1">
        <f t="shared" si="89"/>
        <v>2</v>
      </c>
      <c r="O463" s="1">
        <v>1</v>
      </c>
      <c r="P463">
        <v>1</v>
      </c>
      <c r="Q463">
        <f ca="1">IFERROR(_xlfn.IFNA(MATCH($J463,INDIRECT("J"&amp;(1+P463)):$J$507,0)+P463,""),"")</f>
        <v>452</v>
      </c>
      <c r="R463">
        <f ca="1">IFERROR(_xlfn.IFNA(MATCH($J463,INDIRECT("J"&amp;(1+Q463)):$J$507,0)+Q463,""),"")</f>
        <v>463</v>
      </c>
      <c r="S463" t="str">
        <f ca="1">IFERROR(_xlfn.IFNA(MATCH($J463,INDIRECT("J"&amp;(1+R463)):$J$507,0)+R463,""),"")</f>
        <v/>
      </c>
      <c r="T463" t="str">
        <f ca="1">IFERROR(_xlfn.IFNA(MATCH($J463,INDIRECT("J"&amp;(1+S463)):$J$507,0)+S463,""),"")</f>
        <v/>
      </c>
      <c r="U463">
        <f t="shared" ca="1" si="90"/>
        <v>4</v>
      </c>
      <c r="V463">
        <f t="shared" ca="1" si="91"/>
        <v>1</v>
      </c>
      <c r="W463">
        <f t="shared" ca="1" si="92"/>
        <v>0</v>
      </c>
      <c r="X463">
        <f t="shared" ca="1" si="93"/>
        <v>0</v>
      </c>
      <c r="Y463">
        <f t="shared" ca="1" si="94"/>
        <v>10</v>
      </c>
      <c r="Z463" t="str">
        <f t="shared" si="95"/>
        <v>Xun</v>
      </c>
      <c r="AA463">
        <f ca="1">VLOOKUP(Y463,音调排序索引表!$A$1:$B$14,2,FALSE)</f>
        <v>14</v>
      </c>
    </row>
    <row r="464" spans="1:27" ht="18.75" customHeight="1">
      <c r="A464" s="4"/>
      <c r="B464" s="4"/>
      <c r="C464" s="2"/>
      <c r="D464" s="2"/>
      <c r="E464" s="3"/>
      <c r="F464" s="2"/>
      <c r="G464" s="2"/>
      <c r="H464" s="1" t="str">
        <f>IF(LEFT(竖总表!F464,1)="`",RIGHT(竖总表!F464,LEN(竖总表!F464)-1),竖总表!F464)</f>
        <v>ya1</v>
      </c>
      <c r="I464" s="1" t="str">
        <f t="shared" si="84"/>
        <v>ya1</v>
      </c>
      <c r="J464" s="1" t="str">
        <f t="shared" si="85"/>
        <v>ya</v>
      </c>
      <c r="K464" s="1" t="str">
        <f t="shared" si="86"/>
        <v>y</v>
      </c>
      <c r="L464" s="1" t="str">
        <f t="shared" si="87"/>
        <v>a</v>
      </c>
      <c r="M464" s="1">
        <f t="shared" si="88"/>
        <v>1</v>
      </c>
      <c r="N464" s="1">
        <f t="shared" si="89"/>
        <v>2</v>
      </c>
      <c r="O464" s="1">
        <v>1</v>
      </c>
      <c r="P464">
        <v>1</v>
      </c>
      <c r="Q464">
        <f ca="1">IFERROR(_xlfn.IFNA(MATCH($J464,INDIRECT("J"&amp;(1+P464)):$J$507,0)+P464,""),"")</f>
        <v>464</v>
      </c>
      <c r="R464">
        <f ca="1">IFERROR(_xlfn.IFNA(MATCH($J464,INDIRECT("J"&amp;(1+Q464)):$J$507,0)+Q464,""),"")</f>
        <v>474</v>
      </c>
      <c r="S464" t="str">
        <f ca="1">IFERROR(_xlfn.IFNA(MATCH($J464,INDIRECT("J"&amp;(1+R464)):$J$507,0)+R464,""),"")</f>
        <v/>
      </c>
      <c r="T464" t="str">
        <f ca="1">IFERROR(_xlfn.IFNA(MATCH($J464,INDIRECT("J"&amp;(1+S464)):$J$507,0)+S464,""),"")</f>
        <v/>
      </c>
      <c r="U464">
        <f t="shared" ca="1" si="90"/>
        <v>1</v>
      </c>
      <c r="V464">
        <f t="shared" ca="1" si="91"/>
        <v>3</v>
      </c>
      <c r="W464">
        <f t="shared" ca="1" si="92"/>
        <v>0</v>
      </c>
      <c r="X464">
        <f t="shared" ca="1" si="93"/>
        <v>0</v>
      </c>
      <c r="Y464">
        <f t="shared" ca="1" si="94"/>
        <v>8</v>
      </c>
      <c r="Z464" t="str">
        <f t="shared" si="95"/>
        <v>Ya</v>
      </c>
      <c r="AA464">
        <f ca="1">VLOOKUP(Y464,音调排序索引表!$A$1:$B$14,2,FALSE)</f>
        <v>13</v>
      </c>
    </row>
    <row r="465" spans="1:27" ht="18.75" customHeight="1">
      <c r="A465" s="4"/>
      <c r="B465" s="4"/>
      <c r="C465" s="2"/>
      <c r="D465" s="2"/>
      <c r="E465" s="3"/>
      <c r="F465" s="2"/>
      <c r="G465" s="2"/>
      <c r="H465" s="1" t="str">
        <f>IF(LEFT(竖总表!F465,1)="`",RIGHT(竖总表!F465,LEN(竖总表!F465)-1),竖总表!F465)</f>
        <v>ying4</v>
      </c>
      <c r="I465" s="1" t="str">
        <f t="shared" si="84"/>
        <v>ying4</v>
      </c>
      <c r="J465" s="1" t="str">
        <f t="shared" si="85"/>
        <v>ying</v>
      </c>
      <c r="K465" s="1" t="str">
        <f t="shared" si="86"/>
        <v>y</v>
      </c>
      <c r="L465" s="1" t="str">
        <f t="shared" si="87"/>
        <v>ing</v>
      </c>
      <c r="M465" s="1">
        <f t="shared" si="88"/>
        <v>4</v>
      </c>
      <c r="N465" s="1">
        <f t="shared" si="89"/>
        <v>2</v>
      </c>
      <c r="O465" s="1">
        <v>1</v>
      </c>
      <c r="P465">
        <v>1</v>
      </c>
      <c r="Q465">
        <f ca="1">IFERROR(_xlfn.IFNA(MATCH($J465,INDIRECT("J"&amp;(1+P465)):$J$507,0)+P465,""),"")</f>
        <v>465</v>
      </c>
      <c r="R465">
        <f ca="1">IFERROR(_xlfn.IFNA(MATCH($J465,INDIRECT("J"&amp;(1+Q465)):$J$507,0)+Q465,""),"")</f>
        <v>471</v>
      </c>
      <c r="S465" t="str">
        <f ca="1">IFERROR(_xlfn.IFNA(MATCH($J465,INDIRECT("J"&amp;(1+R465)):$J$507,0)+R465,""),"")</f>
        <v/>
      </c>
      <c r="T465" t="str">
        <f ca="1">IFERROR(_xlfn.IFNA(MATCH($J465,INDIRECT("J"&amp;(1+S465)):$J$507,0)+S465,""),"")</f>
        <v/>
      </c>
      <c r="U465">
        <f t="shared" ca="1" si="90"/>
        <v>4</v>
      </c>
      <c r="V465">
        <f t="shared" ca="1" si="91"/>
        <v>1</v>
      </c>
      <c r="W465">
        <f t="shared" ca="1" si="92"/>
        <v>0</v>
      </c>
      <c r="X465">
        <f t="shared" ca="1" si="93"/>
        <v>0</v>
      </c>
      <c r="Y465">
        <f t="shared" ca="1" si="94"/>
        <v>10</v>
      </c>
      <c r="Z465" t="str">
        <f t="shared" si="95"/>
        <v>Ying</v>
      </c>
      <c r="AA465">
        <f ca="1">VLOOKUP(Y465,音调排序索引表!$A$1:$B$14,2,FALSE)</f>
        <v>14</v>
      </c>
    </row>
    <row r="466" spans="1:27" ht="18.75" customHeight="1">
      <c r="A466" s="4"/>
      <c r="B466" s="4"/>
      <c r="C466" s="2"/>
      <c r="D466" s="2"/>
      <c r="E466" s="3"/>
      <c r="F466" s="2"/>
      <c r="G466" s="2"/>
      <c r="H466" s="1" t="str">
        <f>IF(LEFT(竖总表!F466,1)="`",RIGHT(竖总表!F466,LEN(竖总表!F466)-1),竖总表!F466)</f>
        <v>yuan2</v>
      </c>
      <c r="I466" s="1" t="str">
        <f t="shared" si="84"/>
        <v>yuan2</v>
      </c>
      <c r="J466" s="1" t="str">
        <f t="shared" si="85"/>
        <v>yuan</v>
      </c>
      <c r="K466" s="1" t="str">
        <f t="shared" si="86"/>
        <v>y</v>
      </c>
      <c r="L466" s="1" t="str">
        <f t="shared" si="87"/>
        <v>uan</v>
      </c>
      <c r="M466" s="1">
        <f t="shared" si="88"/>
        <v>2</v>
      </c>
      <c r="N466" s="1">
        <f t="shared" si="89"/>
        <v>1</v>
      </c>
      <c r="O466" s="1">
        <v>1</v>
      </c>
      <c r="P466">
        <v>1</v>
      </c>
      <c r="Q466">
        <f ca="1">IFERROR(_xlfn.IFNA(MATCH($J466,INDIRECT("J"&amp;(1+P466)):$J$507,0)+P466,""),"")</f>
        <v>466</v>
      </c>
      <c r="R466" t="str">
        <f ca="1">IFERROR(_xlfn.IFNA(MATCH($J466,INDIRECT("J"&amp;(1+Q466)):$J$507,0)+Q466,""),"")</f>
        <v/>
      </c>
      <c r="S466" t="str">
        <f ca="1">IFERROR(_xlfn.IFNA(MATCH($J466,INDIRECT("J"&amp;(1+R466)):$J$507,0)+R466,""),"")</f>
        <v/>
      </c>
      <c r="T466" t="str">
        <f ca="1">IFERROR(_xlfn.IFNA(MATCH($J466,INDIRECT("J"&amp;(1+S466)):$J$507,0)+S466,""),"")</f>
        <v/>
      </c>
      <c r="U466">
        <f t="shared" ca="1" si="90"/>
        <v>2</v>
      </c>
      <c r="V466">
        <f t="shared" ca="1" si="91"/>
        <v>0</v>
      </c>
      <c r="W466">
        <f t="shared" ca="1" si="92"/>
        <v>0</v>
      </c>
      <c r="X466">
        <f t="shared" ca="1" si="93"/>
        <v>0</v>
      </c>
      <c r="Y466">
        <f t="shared" ca="1" si="94"/>
        <v>3</v>
      </c>
      <c r="Z466" t="str">
        <f t="shared" si="95"/>
        <v>Yuan</v>
      </c>
      <c r="AA466">
        <f ca="1">VLOOKUP(Y466,音调排序索引表!$A$1:$B$14,2,FALSE)</f>
        <v>2</v>
      </c>
    </row>
    <row r="467" spans="1:27" ht="18.75" customHeight="1">
      <c r="A467" s="4"/>
      <c r="B467" s="4"/>
      <c r="C467" s="2"/>
      <c r="D467" s="2"/>
      <c r="E467" s="3"/>
      <c r="F467" s="2"/>
      <c r="G467" s="2"/>
      <c r="H467" s="1" t="str">
        <f>IF(LEFT(竖总表!F467,1)="`",RIGHT(竖总表!F467,LEN(竖总表!F467)-1),竖总表!F467)</f>
        <v>yao1</v>
      </c>
      <c r="I467" s="1" t="str">
        <f t="shared" si="84"/>
        <v>yao1</v>
      </c>
      <c r="J467" s="1" t="str">
        <f t="shared" si="85"/>
        <v>yao</v>
      </c>
      <c r="K467" s="1" t="str">
        <f t="shared" si="86"/>
        <v>y</v>
      </c>
      <c r="L467" s="1" t="str">
        <f t="shared" si="87"/>
        <v>ao</v>
      </c>
      <c r="M467" s="1">
        <f t="shared" si="88"/>
        <v>1</v>
      </c>
      <c r="N467" s="1">
        <f t="shared" si="89"/>
        <v>2</v>
      </c>
      <c r="O467" s="1">
        <v>1</v>
      </c>
      <c r="P467">
        <v>1</v>
      </c>
      <c r="Q467">
        <f ca="1">IFERROR(_xlfn.IFNA(MATCH($J467,INDIRECT("J"&amp;(1+P467)):$J$507,0)+P467,""),"")</f>
        <v>467</v>
      </c>
      <c r="R467">
        <f ca="1">IFERROR(_xlfn.IFNA(MATCH($J467,INDIRECT("J"&amp;(1+Q467)):$J$507,0)+Q467,""),"")</f>
        <v>478</v>
      </c>
      <c r="S467" t="str">
        <f ca="1">IFERROR(_xlfn.IFNA(MATCH($J467,INDIRECT("J"&amp;(1+R467)):$J$507,0)+R467,""),"")</f>
        <v/>
      </c>
      <c r="T467" t="str">
        <f ca="1">IFERROR(_xlfn.IFNA(MATCH($J467,INDIRECT("J"&amp;(1+S467)):$J$507,0)+S467,""),"")</f>
        <v/>
      </c>
      <c r="U467">
        <f t="shared" ca="1" si="90"/>
        <v>1</v>
      </c>
      <c r="V467">
        <f t="shared" ca="1" si="91"/>
        <v>4</v>
      </c>
      <c r="W467">
        <f t="shared" ca="1" si="92"/>
        <v>0</v>
      </c>
      <c r="X467">
        <f t="shared" ca="1" si="93"/>
        <v>0</v>
      </c>
      <c r="Y467">
        <f t="shared" ca="1" si="94"/>
        <v>10</v>
      </c>
      <c r="Z467" t="str">
        <f t="shared" si="95"/>
        <v>Yao</v>
      </c>
      <c r="AA467">
        <f ca="1">VLOOKUP(Y467,音调排序索引表!$A$1:$B$14,2,FALSE)</f>
        <v>14</v>
      </c>
    </row>
    <row r="468" spans="1:27" ht="18.75" customHeight="1">
      <c r="A468" s="4"/>
      <c r="B468" s="4"/>
      <c r="C468" s="2"/>
      <c r="D468" s="2"/>
      <c r="E468" s="3"/>
      <c r="F468" s="2"/>
      <c r="G468" s="2"/>
      <c r="H468" s="1" t="str">
        <f>IF(LEFT(竖总表!F468,1)="`",RIGHT(竖总表!F468,LEN(竖总表!F468)-1),竖总表!F468)</f>
        <v>ye1</v>
      </c>
      <c r="I468" s="1" t="str">
        <f t="shared" si="84"/>
        <v>ye1</v>
      </c>
      <c r="J468" s="1" t="str">
        <f t="shared" si="85"/>
        <v>ye</v>
      </c>
      <c r="K468" s="1" t="str">
        <f t="shared" si="86"/>
        <v>y</v>
      </c>
      <c r="L468" s="1" t="str">
        <f t="shared" si="87"/>
        <v>e</v>
      </c>
      <c r="M468" s="1">
        <f t="shared" si="88"/>
        <v>1</v>
      </c>
      <c r="N468" s="1">
        <f t="shared" si="89"/>
        <v>2</v>
      </c>
      <c r="O468" s="1">
        <v>1</v>
      </c>
      <c r="P468">
        <v>1</v>
      </c>
      <c r="Q468">
        <f ca="1">IFERROR(_xlfn.IFNA(MATCH($J468,INDIRECT("J"&amp;(1+P468)):$J$507,0)+P468,""),"")</f>
        <v>22</v>
      </c>
      <c r="R468">
        <f ca="1">IFERROR(_xlfn.IFNA(MATCH($J468,INDIRECT("J"&amp;(1+Q468)):$J$507,0)+Q468,""),"")</f>
        <v>468</v>
      </c>
      <c r="S468" t="str">
        <f ca="1">IFERROR(_xlfn.IFNA(MATCH($J468,INDIRECT("J"&amp;(1+R468)):$J$507,0)+R468,""),"")</f>
        <v/>
      </c>
      <c r="T468" t="str">
        <f ca="1">IFERROR(_xlfn.IFNA(MATCH($J468,INDIRECT("J"&amp;(1+S468)):$J$507,0)+S468,""),"")</f>
        <v/>
      </c>
      <c r="U468">
        <f t="shared" ca="1" si="90"/>
        <v>4</v>
      </c>
      <c r="V468">
        <f t="shared" ca="1" si="91"/>
        <v>1</v>
      </c>
      <c r="W468">
        <f t="shared" ca="1" si="92"/>
        <v>0</v>
      </c>
      <c r="X468">
        <f t="shared" ca="1" si="93"/>
        <v>0</v>
      </c>
      <c r="Y468">
        <f t="shared" ca="1" si="94"/>
        <v>10</v>
      </c>
      <c r="Z468" t="str">
        <f t="shared" si="95"/>
        <v>Ye</v>
      </c>
      <c r="AA468">
        <f ca="1">VLOOKUP(Y468,音调排序索引表!$A$1:$B$14,2,FALSE)</f>
        <v>14</v>
      </c>
    </row>
    <row r="469" spans="1:27" ht="18.75" customHeight="1">
      <c r="A469" s="4"/>
      <c r="B469" s="4"/>
      <c r="C469" s="2"/>
      <c r="D469" s="2"/>
      <c r="E469" s="3"/>
      <c r="F469" s="2"/>
      <c r="G469" s="2"/>
      <c r="H469" s="1" t="str">
        <f>IF(LEFT(竖总表!F469,1)="`",RIGHT(竖总表!F469,LEN(竖总表!F469)-1),竖总表!F469)</f>
        <v>yun4</v>
      </c>
      <c r="I469" s="1" t="str">
        <f t="shared" si="84"/>
        <v>yun4</v>
      </c>
      <c r="J469" s="1" t="str">
        <f t="shared" si="85"/>
        <v>yun</v>
      </c>
      <c r="K469" s="1" t="str">
        <f t="shared" si="86"/>
        <v>y</v>
      </c>
      <c r="L469" s="1" t="str">
        <f t="shared" si="87"/>
        <v>un</v>
      </c>
      <c r="M469" s="1">
        <f t="shared" si="88"/>
        <v>4</v>
      </c>
      <c r="N469" s="1">
        <f t="shared" si="89"/>
        <v>2</v>
      </c>
      <c r="O469" s="1">
        <v>1</v>
      </c>
      <c r="P469">
        <v>1</v>
      </c>
      <c r="Q469">
        <f ca="1">IFERROR(_xlfn.IFNA(MATCH($J469,INDIRECT("J"&amp;(1+P469)):$J$507,0)+P469,""),"")</f>
        <v>469</v>
      </c>
      <c r="R469">
        <f ca="1">IFERROR(_xlfn.IFNA(MATCH($J469,INDIRECT("J"&amp;(1+Q469)):$J$507,0)+Q469,""),"")</f>
        <v>476</v>
      </c>
      <c r="S469" t="str">
        <f ca="1">IFERROR(_xlfn.IFNA(MATCH($J469,INDIRECT("J"&amp;(1+R469)):$J$507,0)+R469,""),"")</f>
        <v/>
      </c>
      <c r="T469" t="str">
        <f ca="1">IFERROR(_xlfn.IFNA(MATCH($J469,INDIRECT("J"&amp;(1+S469)):$J$507,0)+S469,""),"")</f>
        <v/>
      </c>
      <c r="U469">
        <f t="shared" ca="1" si="90"/>
        <v>4</v>
      </c>
      <c r="V469">
        <f t="shared" ca="1" si="91"/>
        <v>2</v>
      </c>
      <c r="W469">
        <f t="shared" ca="1" si="92"/>
        <v>0</v>
      </c>
      <c r="X469">
        <f t="shared" ca="1" si="93"/>
        <v>0</v>
      </c>
      <c r="Y469">
        <f t="shared" ca="1" si="94"/>
        <v>15</v>
      </c>
      <c r="Z469" t="str">
        <f t="shared" si="95"/>
        <v>Yun</v>
      </c>
      <c r="AA469">
        <f ca="1">VLOOKUP(Y469,音调排序索引表!$A$1:$B$14,2,FALSE)</f>
        <v>24</v>
      </c>
    </row>
    <row r="470" spans="1:27" ht="18.75" customHeight="1">
      <c r="A470" s="4"/>
      <c r="B470" s="4"/>
      <c r="C470" s="2"/>
      <c r="D470" s="2"/>
      <c r="E470" s="3"/>
      <c r="F470" s="2"/>
      <c r="G470" s="2"/>
      <c r="H470" s="1" t="str">
        <f>IF(LEFT(竖总表!F470,1)="`",RIGHT(竖总表!F470,LEN(竖总表!F470)-1),竖总表!F470)</f>
        <v>yi1</v>
      </c>
      <c r="I470" s="1" t="str">
        <f t="shared" si="84"/>
        <v>yi1</v>
      </c>
      <c r="J470" s="1" t="str">
        <f t="shared" si="85"/>
        <v>yi</v>
      </c>
      <c r="K470" s="1" t="str">
        <f t="shared" si="86"/>
        <v>y</v>
      </c>
      <c r="L470" s="1" t="str">
        <f t="shared" si="87"/>
        <v>i</v>
      </c>
      <c r="M470" s="1">
        <f t="shared" si="88"/>
        <v>1</v>
      </c>
      <c r="N470" s="1">
        <f t="shared" si="89"/>
        <v>2</v>
      </c>
      <c r="O470" s="1">
        <v>1</v>
      </c>
      <c r="P470">
        <v>1</v>
      </c>
      <c r="Q470">
        <f ca="1">IFERROR(_xlfn.IFNA(MATCH($J470,INDIRECT("J"&amp;(1+P470)):$J$507,0)+P470,""),"")</f>
        <v>470</v>
      </c>
      <c r="R470">
        <f ca="1">IFERROR(_xlfn.IFNA(MATCH($J470,INDIRECT("J"&amp;(1+Q470)):$J$507,0)+Q470,""),"")</f>
        <v>480</v>
      </c>
      <c r="S470" t="str">
        <f ca="1">IFERROR(_xlfn.IFNA(MATCH($J470,INDIRECT("J"&amp;(1+R470)):$J$507,0)+R470,""),"")</f>
        <v/>
      </c>
      <c r="T470" t="str">
        <f ca="1">IFERROR(_xlfn.IFNA(MATCH($J470,INDIRECT("J"&amp;(1+S470)):$J$507,0)+S470,""),"")</f>
        <v/>
      </c>
      <c r="U470">
        <f t="shared" ca="1" si="90"/>
        <v>1</v>
      </c>
      <c r="V470">
        <f t="shared" ca="1" si="91"/>
        <v>3</v>
      </c>
      <c r="W470">
        <f t="shared" ca="1" si="92"/>
        <v>0</v>
      </c>
      <c r="X470">
        <f t="shared" ca="1" si="93"/>
        <v>0</v>
      </c>
      <c r="Y470">
        <f t="shared" ca="1" si="94"/>
        <v>8</v>
      </c>
      <c r="Z470" t="str">
        <f t="shared" si="95"/>
        <v>Yi</v>
      </c>
      <c r="AA470">
        <f ca="1">VLOOKUP(Y470,音调排序索引表!$A$1:$B$14,2,FALSE)</f>
        <v>13</v>
      </c>
    </row>
    <row r="471" spans="1:27" ht="18.75" customHeight="1">
      <c r="A471" s="4"/>
      <c r="B471" s="4"/>
      <c r="C471" s="2"/>
      <c r="D471" s="2"/>
      <c r="E471" s="3"/>
      <c r="F471" s="2"/>
      <c r="G471" s="2"/>
      <c r="H471" s="1" t="str">
        <f>IF(LEFT(竖总表!F471,1)="`",RIGHT(竖总表!F471,LEN(竖总表!F471)-1),竖总表!F471)</f>
        <v>ying1</v>
      </c>
      <c r="I471" s="1" t="str">
        <f t="shared" si="84"/>
        <v>ying1</v>
      </c>
      <c r="J471" s="1" t="str">
        <f t="shared" si="85"/>
        <v>ying</v>
      </c>
      <c r="K471" s="1" t="str">
        <f t="shared" si="86"/>
        <v>y</v>
      </c>
      <c r="L471" s="1" t="str">
        <f t="shared" si="87"/>
        <v>ing</v>
      </c>
      <c r="M471" s="1">
        <f t="shared" si="88"/>
        <v>1</v>
      </c>
      <c r="N471" s="1">
        <f t="shared" si="89"/>
        <v>2</v>
      </c>
      <c r="O471" s="1">
        <v>1</v>
      </c>
      <c r="P471">
        <v>1</v>
      </c>
      <c r="Q471">
        <f ca="1">IFERROR(_xlfn.IFNA(MATCH($J471,INDIRECT("J"&amp;(1+P471)):$J$507,0)+P471,""),"")</f>
        <v>465</v>
      </c>
      <c r="R471">
        <f ca="1">IFERROR(_xlfn.IFNA(MATCH($J471,INDIRECT("J"&amp;(1+Q471)):$J$507,0)+Q471,""),"")</f>
        <v>471</v>
      </c>
      <c r="S471" t="str">
        <f ca="1">IFERROR(_xlfn.IFNA(MATCH($J471,INDIRECT("J"&amp;(1+R471)):$J$507,0)+R471,""),"")</f>
        <v/>
      </c>
      <c r="T471" t="str">
        <f ca="1">IFERROR(_xlfn.IFNA(MATCH($J471,INDIRECT("J"&amp;(1+S471)):$J$507,0)+S471,""),"")</f>
        <v/>
      </c>
      <c r="U471">
        <f t="shared" ca="1" si="90"/>
        <v>4</v>
      </c>
      <c r="V471">
        <f t="shared" ca="1" si="91"/>
        <v>1</v>
      </c>
      <c r="W471">
        <f t="shared" ca="1" si="92"/>
        <v>0</v>
      </c>
      <c r="X471">
        <f t="shared" ca="1" si="93"/>
        <v>0</v>
      </c>
      <c r="Y471">
        <f t="shared" ca="1" si="94"/>
        <v>10</v>
      </c>
      <c r="Z471" t="str">
        <f t="shared" si="95"/>
        <v>Ying</v>
      </c>
      <c r="AA471">
        <f ca="1">VLOOKUP(Y471,音调排序索引表!$A$1:$B$14,2,FALSE)</f>
        <v>14</v>
      </c>
    </row>
    <row r="472" spans="1:27" ht="18.75" customHeight="1">
      <c r="A472" s="4"/>
      <c r="B472" s="4"/>
      <c r="C472" s="2"/>
      <c r="D472" s="2"/>
      <c r="E472" s="3"/>
      <c r="F472" s="2"/>
      <c r="G472" s="2"/>
      <c r="H472" s="1" t="str">
        <f>IF(LEFT(竖总表!F472,1)="`",RIGHT(竖总表!F472,LEN(竖总表!F472)-1),竖总表!F472)</f>
        <v>yan3</v>
      </c>
      <c r="I472" s="1" t="str">
        <f t="shared" si="84"/>
        <v>yan3</v>
      </c>
      <c r="J472" s="1" t="str">
        <f t="shared" si="85"/>
        <v>yan</v>
      </c>
      <c r="K472" s="1" t="str">
        <f t="shared" si="86"/>
        <v>y</v>
      </c>
      <c r="L472" s="1" t="str">
        <f t="shared" si="87"/>
        <v>an</v>
      </c>
      <c r="M472" s="1">
        <f t="shared" si="88"/>
        <v>3</v>
      </c>
      <c r="N472" s="1">
        <f t="shared" si="89"/>
        <v>2</v>
      </c>
      <c r="O472" s="1">
        <v>1</v>
      </c>
      <c r="P472">
        <v>1</v>
      </c>
      <c r="Q472">
        <f ca="1">IFERROR(_xlfn.IFNA(MATCH($J472,INDIRECT("J"&amp;(1+P472)):$J$507,0)+P472,""),"")</f>
        <v>472</v>
      </c>
      <c r="R472">
        <f ca="1">IFERROR(_xlfn.IFNA(MATCH($J472,INDIRECT("J"&amp;(1+Q472)):$J$507,0)+Q472,""),"")</f>
        <v>483</v>
      </c>
      <c r="S472" t="str">
        <f ca="1">IFERROR(_xlfn.IFNA(MATCH($J472,INDIRECT("J"&amp;(1+R472)):$J$507,0)+R472,""),"")</f>
        <v/>
      </c>
      <c r="T472" t="str">
        <f ca="1">IFERROR(_xlfn.IFNA(MATCH($J472,INDIRECT("J"&amp;(1+S472)):$J$507,0)+S472,""),"")</f>
        <v/>
      </c>
      <c r="U472">
        <f t="shared" ca="1" si="90"/>
        <v>3</v>
      </c>
      <c r="V472">
        <f t="shared" ca="1" si="91"/>
        <v>2</v>
      </c>
      <c r="W472">
        <f t="shared" ca="1" si="92"/>
        <v>0</v>
      </c>
      <c r="X472">
        <f t="shared" ca="1" si="93"/>
        <v>0</v>
      </c>
      <c r="Y472">
        <f t="shared" ca="1" si="94"/>
        <v>12</v>
      </c>
      <c r="Z472" t="str">
        <f t="shared" si="95"/>
        <v>Yan</v>
      </c>
      <c r="AA472">
        <f ca="1">VLOOKUP(Y472,音调排序索引表!$A$1:$B$14,2,FALSE)</f>
        <v>23</v>
      </c>
    </row>
    <row r="473" spans="1:27" ht="18.75" customHeight="1">
      <c r="A473" s="4"/>
      <c r="B473" s="4"/>
      <c r="C473" s="2"/>
      <c r="D473" s="2"/>
      <c r="E473" s="3"/>
      <c r="F473" s="2"/>
      <c r="G473" s="2"/>
      <c r="H473" s="1" t="str">
        <f>IF(LEFT(竖总表!F473,1)="`",RIGHT(竖总表!F473,LEN(竖总表!F473)-1),竖总表!F473)</f>
        <v>yong3</v>
      </c>
      <c r="I473" s="1" t="str">
        <f t="shared" si="84"/>
        <v>yong3</v>
      </c>
      <c r="J473" s="1" t="str">
        <f t="shared" si="85"/>
        <v>yong</v>
      </c>
      <c r="K473" s="1" t="str">
        <f t="shared" si="86"/>
        <v>y</v>
      </c>
      <c r="L473" s="1" t="str">
        <f t="shared" si="87"/>
        <v>ong</v>
      </c>
      <c r="M473" s="1">
        <f t="shared" si="88"/>
        <v>3</v>
      </c>
      <c r="N473" s="1">
        <f t="shared" si="89"/>
        <v>1</v>
      </c>
      <c r="O473" s="1">
        <v>1</v>
      </c>
      <c r="P473">
        <v>1</v>
      </c>
      <c r="Q473">
        <f ca="1">IFERROR(_xlfn.IFNA(MATCH($J473,INDIRECT("J"&amp;(1+P473)):$J$507,0)+P473,""),"")</f>
        <v>473</v>
      </c>
      <c r="R473" t="str">
        <f ca="1">IFERROR(_xlfn.IFNA(MATCH($J473,INDIRECT("J"&amp;(1+Q473)):$J$507,0)+Q473,""),"")</f>
        <v/>
      </c>
      <c r="S473" t="str">
        <f ca="1">IFERROR(_xlfn.IFNA(MATCH($J473,INDIRECT("J"&amp;(1+R473)):$J$507,0)+R473,""),"")</f>
        <v/>
      </c>
      <c r="T473" t="str">
        <f ca="1">IFERROR(_xlfn.IFNA(MATCH($J473,INDIRECT("J"&amp;(1+S473)):$J$507,0)+S473,""),"")</f>
        <v/>
      </c>
      <c r="U473">
        <f t="shared" ca="1" si="90"/>
        <v>3</v>
      </c>
      <c r="V473">
        <f t="shared" ca="1" si="91"/>
        <v>0</v>
      </c>
      <c r="W473">
        <f t="shared" ca="1" si="92"/>
        <v>0</v>
      </c>
      <c r="X473">
        <f t="shared" ca="1" si="93"/>
        <v>0</v>
      </c>
      <c r="Y473">
        <f t="shared" ca="1" si="94"/>
        <v>4</v>
      </c>
      <c r="Z473" t="str">
        <f t="shared" si="95"/>
        <v>Yong</v>
      </c>
      <c r="AA473">
        <f ca="1">VLOOKUP(Y473,音调排序索引表!$A$1:$B$14,2,FALSE)</f>
        <v>3</v>
      </c>
    </row>
    <row r="474" spans="1:27" ht="18.75" customHeight="1">
      <c r="A474" s="4"/>
      <c r="B474" s="4"/>
      <c r="C474" s="2"/>
      <c r="D474" s="2"/>
      <c r="E474" s="3"/>
      <c r="F474" s="2"/>
      <c r="G474" s="2"/>
      <c r="H474" s="1" t="str">
        <f>IF(LEFT(竖总表!F474,1)="`",RIGHT(竖总表!F474,LEN(竖总表!F474)-1),竖总表!F474)</f>
        <v>ya3</v>
      </c>
      <c r="I474" s="1" t="str">
        <f t="shared" si="84"/>
        <v>ya3</v>
      </c>
      <c r="J474" s="1" t="str">
        <f t="shared" si="85"/>
        <v>ya</v>
      </c>
      <c r="K474" s="1" t="str">
        <f t="shared" si="86"/>
        <v>y</v>
      </c>
      <c r="L474" s="1" t="str">
        <f t="shared" si="87"/>
        <v>a</v>
      </c>
      <c r="M474" s="1">
        <f t="shared" si="88"/>
        <v>3</v>
      </c>
      <c r="N474" s="1">
        <f t="shared" si="89"/>
        <v>2</v>
      </c>
      <c r="O474" s="1">
        <v>1</v>
      </c>
      <c r="P474">
        <v>1</v>
      </c>
      <c r="Q474">
        <f ca="1">IFERROR(_xlfn.IFNA(MATCH($J474,INDIRECT("J"&amp;(1+P474)):$J$507,0)+P474,""),"")</f>
        <v>464</v>
      </c>
      <c r="R474">
        <f ca="1">IFERROR(_xlfn.IFNA(MATCH($J474,INDIRECT("J"&amp;(1+Q474)):$J$507,0)+Q474,""),"")</f>
        <v>474</v>
      </c>
      <c r="S474" t="str">
        <f ca="1">IFERROR(_xlfn.IFNA(MATCH($J474,INDIRECT("J"&amp;(1+R474)):$J$507,0)+R474,""),"")</f>
        <v/>
      </c>
      <c r="T474" t="str">
        <f ca="1">IFERROR(_xlfn.IFNA(MATCH($J474,INDIRECT("J"&amp;(1+S474)):$J$507,0)+S474,""),"")</f>
        <v/>
      </c>
      <c r="U474">
        <f t="shared" ca="1" si="90"/>
        <v>1</v>
      </c>
      <c r="V474">
        <f t="shared" ca="1" si="91"/>
        <v>3</v>
      </c>
      <c r="W474">
        <f t="shared" ca="1" si="92"/>
        <v>0</v>
      </c>
      <c r="X474">
        <f t="shared" ca="1" si="93"/>
        <v>0</v>
      </c>
      <c r="Y474">
        <f t="shared" ca="1" si="94"/>
        <v>8</v>
      </c>
      <c r="Z474" t="str">
        <f t="shared" si="95"/>
        <v>Ya</v>
      </c>
      <c r="AA474">
        <f ca="1">VLOOKUP(Y474,音调排序索引表!$A$1:$B$14,2,FALSE)</f>
        <v>13</v>
      </c>
    </row>
    <row r="475" spans="1:27" ht="18.75" customHeight="1">
      <c r="A475" s="4"/>
      <c r="B475" s="4"/>
      <c r="C475" s="2"/>
      <c r="D475" s="2"/>
      <c r="E475" s="3"/>
      <c r="F475" s="2"/>
      <c r="G475" s="2"/>
      <c r="H475" s="1" t="str">
        <f>IF(LEFT(竖总表!F475,1)="`",RIGHT(竖总表!F475,LEN(竖总表!F475)-1),竖总表!F475)</f>
        <v>yu4</v>
      </c>
      <c r="I475" s="1" t="str">
        <f t="shared" si="84"/>
        <v>yu4</v>
      </c>
      <c r="J475" s="1" t="str">
        <f t="shared" si="85"/>
        <v>yu</v>
      </c>
      <c r="K475" s="1" t="str">
        <f t="shared" si="86"/>
        <v>y</v>
      </c>
      <c r="L475" s="1" t="str">
        <f t="shared" si="87"/>
        <v>u</v>
      </c>
      <c r="M475" s="1">
        <f t="shared" si="88"/>
        <v>4</v>
      </c>
      <c r="N475" s="1">
        <f t="shared" si="89"/>
        <v>2</v>
      </c>
      <c r="O475" s="1">
        <v>1</v>
      </c>
      <c r="P475">
        <v>1</v>
      </c>
      <c r="Q475">
        <f ca="1">IFERROR(_xlfn.IFNA(MATCH($J475,INDIRECT("J"&amp;(1+P475)):$J$507,0)+P475,""),"")</f>
        <v>110</v>
      </c>
      <c r="R475">
        <f ca="1">IFERROR(_xlfn.IFNA(MATCH($J475,INDIRECT("J"&amp;(1+Q475)):$J$507,0)+Q475,""),"")</f>
        <v>475</v>
      </c>
      <c r="S475" t="str">
        <f ca="1">IFERROR(_xlfn.IFNA(MATCH($J475,INDIRECT("J"&amp;(1+R475)):$J$507,0)+R475,""),"")</f>
        <v/>
      </c>
      <c r="T475" t="str">
        <f ca="1">IFERROR(_xlfn.IFNA(MATCH($J475,INDIRECT("J"&amp;(1+S475)):$J$507,0)+S475,""),"")</f>
        <v/>
      </c>
      <c r="U475">
        <f t="shared" ca="1" si="90"/>
        <v>2</v>
      </c>
      <c r="V475">
        <f t="shared" ca="1" si="91"/>
        <v>4</v>
      </c>
      <c r="W475">
        <f t="shared" ca="1" si="92"/>
        <v>0</v>
      </c>
      <c r="X475">
        <f t="shared" ca="1" si="93"/>
        <v>0</v>
      </c>
      <c r="Y475">
        <f t="shared" ca="1" si="94"/>
        <v>15</v>
      </c>
      <c r="Z475" t="str">
        <f t="shared" si="95"/>
        <v>Yu</v>
      </c>
      <c r="AA475">
        <f ca="1">VLOOKUP(Y475,音调排序索引表!$A$1:$B$14,2,FALSE)</f>
        <v>24</v>
      </c>
    </row>
    <row r="476" spans="1:27" ht="18.75" customHeight="1">
      <c r="A476" s="4"/>
      <c r="B476" s="4"/>
      <c r="C476" s="2"/>
      <c r="D476" s="2"/>
      <c r="E476" s="3"/>
      <c r="F476" s="2"/>
      <c r="G476" s="2"/>
      <c r="H476" s="1" t="str">
        <f>IF(LEFT(竖总表!F476,1)="`",RIGHT(竖总表!F476,LEN(竖总表!F476)-1),竖总表!F476)</f>
        <v>yun2</v>
      </c>
      <c r="I476" s="1" t="str">
        <f t="shared" si="84"/>
        <v>yun2</v>
      </c>
      <c r="J476" s="1" t="str">
        <f t="shared" si="85"/>
        <v>yun</v>
      </c>
      <c r="K476" s="1" t="str">
        <f t="shared" si="86"/>
        <v>y</v>
      </c>
      <c r="L476" s="1" t="str">
        <f t="shared" si="87"/>
        <v>un</v>
      </c>
      <c r="M476" s="1">
        <f t="shared" si="88"/>
        <v>2</v>
      </c>
      <c r="N476" s="1">
        <f t="shared" si="89"/>
        <v>2</v>
      </c>
      <c r="O476" s="1">
        <v>1</v>
      </c>
      <c r="P476">
        <v>1</v>
      </c>
      <c r="Q476">
        <f ca="1">IFERROR(_xlfn.IFNA(MATCH($J476,INDIRECT("J"&amp;(1+P476)):$J$507,0)+P476,""),"")</f>
        <v>469</v>
      </c>
      <c r="R476">
        <f ca="1">IFERROR(_xlfn.IFNA(MATCH($J476,INDIRECT("J"&amp;(1+Q476)):$J$507,0)+Q476,""),"")</f>
        <v>476</v>
      </c>
      <c r="S476" t="str">
        <f ca="1">IFERROR(_xlfn.IFNA(MATCH($J476,INDIRECT("J"&amp;(1+R476)):$J$507,0)+R476,""),"")</f>
        <v/>
      </c>
      <c r="T476" t="str">
        <f ca="1">IFERROR(_xlfn.IFNA(MATCH($J476,INDIRECT("J"&amp;(1+S476)):$J$507,0)+S476,""),"")</f>
        <v/>
      </c>
      <c r="U476">
        <f t="shared" ca="1" si="90"/>
        <v>4</v>
      </c>
      <c r="V476">
        <f t="shared" ca="1" si="91"/>
        <v>2</v>
      </c>
      <c r="W476">
        <f t="shared" ca="1" si="92"/>
        <v>0</v>
      </c>
      <c r="X476">
        <f t="shared" ca="1" si="93"/>
        <v>0</v>
      </c>
      <c r="Y476">
        <f t="shared" ca="1" si="94"/>
        <v>15</v>
      </c>
      <c r="Z476" t="str">
        <f t="shared" si="95"/>
        <v>Yun</v>
      </c>
      <c r="AA476">
        <f ca="1">VLOOKUP(Y476,音调排序索引表!$A$1:$B$14,2,FALSE)</f>
        <v>24</v>
      </c>
    </row>
    <row r="477" spans="1:27" ht="18.75" customHeight="1">
      <c r="A477" s="4"/>
      <c r="B477" s="4"/>
      <c r="C477" s="2"/>
      <c r="D477" s="2"/>
      <c r="E477" s="3"/>
      <c r="F477" s="2"/>
      <c r="G477" s="2"/>
      <c r="H477" s="1" t="str">
        <f>IF(LEFT(竖总表!F477,1)="`",RIGHT(竖总表!F477,LEN(竖总表!F477)-1),竖总表!F477)</f>
        <v>you1</v>
      </c>
      <c r="I477" s="1" t="str">
        <f t="shared" si="84"/>
        <v>you1</v>
      </c>
      <c r="J477" s="1" t="str">
        <f t="shared" si="85"/>
        <v>you</v>
      </c>
      <c r="K477" s="1" t="str">
        <f t="shared" si="86"/>
        <v>y</v>
      </c>
      <c r="L477" s="1" t="str">
        <f t="shared" si="87"/>
        <v>ou</v>
      </c>
      <c r="M477" s="1">
        <f t="shared" si="88"/>
        <v>1</v>
      </c>
      <c r="N477" s="1">
        <f t="shared" si="89"/>
        <v>2</v>
      </c>
      <c r="O477" s="1">
        <v>1</v>
      </c>
      <c r="P477">
        <v>1</v>
      </c>
      <c r="Q477">
        <f ca="1">IFERROR(_xlfn.IFNA(MATCH($J477,INDIRECT("J"&amp;(1+P477)):$J$507,0)+P477,""),"")</f>
        <v>477</v>
      </c>
      <c r="R477">
        <f ca="1">IFERROR(_xlfn.IFNA(MATCH($J477,INDIRECT("J"&amp;(1+Q477)):$J$507,0)+Q477,""),"")</f>
        <v>482</v>
      </c>
      <c r="S477" t="str">
        <f ca="1">IFERROR(_xlfn.IFNA(MATCH($J477,INDIRECT("J"&amp;(1+R477)):$J$507,0)+R477,""),"")</f>
        <v/>
      </c>
      <c r="T477" t="str">
        <f ca="1">IFERROR(_xlfn.IFNA(MATCH($J477,INDIRECT("J"&amp;(1+S477)):$J$507,0)+S477,""),"")</f>
        <v/>
      </c>
      <c r="U477">
        <f t="shared" ca="1" si="90"/>
        <v>1</v>
      </c>
      <c r="V477">
        <f t="shared" ca="1" si="91"/>
        <v>2</v>
      </c>
      <c r="W477">
        <f t="shared" ca="1" si="92"/>
        <v>0</v>
      </c>
      <c r="X477">
        <f t="shared" ca="1" si="93"/>
        <v>0</v>
      </c>
      <c r="Y477">
        <f t="shared" ca="1" si="94"/>
        <v>6</v>
      </c>
      <c r="Z477" t="str">
        <f t="shared" si="95"/>
        <v>You</v>
      </c>
      <c r="AA477">
        <f ca="1">VLOOKUP(Y477,音调排序索引表!$A$1:$B$14,2,FALSE)</f>
        <v>12</v>
      </c>
    </row>
    <row r="478" spans="1:27" ht="18.75" customHeight="1">
      <c r="A478" s="4"/>
      <c r="B478" s="4"/>
      <c r="C478" s="2"/>
      <c r="D478" s="2"/>
      <c r="E478" s="3"/>
      <c r="F478" s="2"/>
      <c r="G478" s="2"/>
      <c r="H478" s="1" t="str">
        <f>IF(LEFT(竖总表!F478,1)="`",RIGHT(竖总表!F478,LEN(竖总表!F478)-1),竖总表!F478)</f>
        <v>yao4</v>
      </c>
      <c r="I478" s="1" t="str">
        <f t="shared" si="84"/>
        <v>yao4</v>
      </c>
      <c r="J478" s="1" t="str">
        <f t="shared" si="85"/>
        <v>yao</v>
      </c>
      <c r="K478" s="1" t="str">
        <f t="shared" si="86"/>
        <v>y</v>
      </c>
      <c r="L478" s="1" t="str">
        <f t="shared" si="87"/>
        <v>ao</v>
      </c>
      <c r="M478" s="1">
        <f t="shared" si="88"/>
        <v>4</v>
      </c>
      <c r="N478" s="1">
        <f t="shared" si="89"/>
        <v>2</v>
      </c>
      <c r="O478" s="1">
        <v>1</v>
      </c>
      <c r="P478">
        <v>1</v>
      </c>
      <c r="Q478">
        <f ca="1">IFERROR(_xlfn.IFNA(MATCH($J478,INDIRECT("J"&amp;(1+P478)):$J$507,0)+P478,""),"")</f>
        <v>467</v>
      </c>
      <c r="R478">
        <f ca="1">IFERROR(_xlfn.IFNA(MATCH($J478,INDIRECT("J"&amp;(1+Q478)):$J$507,0)+Q478,""),"")</f>
        <v>478</v>
      </c>
      <c r="S478" t="str">
        <f ca="1">IFERROR(_xlfn.IFNA(MATCH($J478,INDIRECT("J"&amp;(1+R478)):$J$507,0)+R478,""),"")</f>
        <v/>
      </c>
      <c r="T478" t="str">
        <f ca="1">IFERROR(_xlfn.IFNA(MATCH($J478,INDIRECT("J"&amp;(1+S478)):$J$507,0)+S478,""),"")</f>
        <v/>
      </c>
      <c r="U478">
        <f t="shared" ca="1" si="90"/>
        <v>1</v>
      </c>
      <c r="V478">
        <f t="shared" ca="1" si="91"/>
        <v>4</v>
      </c>
      <c r="W478">
        <f t="shared" ca="1" si="92"/>
        <v>0</v>
      </c>
      <c r="X478">
        <f t="shared" ca="1" si="93"/>
        <v>0</v>
      </c>
      <c r="Y478">
        <f t="shared" ca="1" si="94"/>
        <v>10</v>
      </c>
      <c r="Z478" t="str">
        <f t="shared" si="95"/>
        <v>Yao</v>
      </c>
      <c r="AA478">
        <f ca="1">VLOOKUP(Y478,音调排序索引表!$A$1:$B$14,2,FALSE)</f>
        <v>14</v>
      </c>
    </row>
    <row r="479" spans="1:27" ht="18.75" customHeight="1">
      <c r="A479" s="4"/>
      <c r="B479" s="4"/>
      <c r="C479" s="2"/>
      <c r="D479" s="2"/>
      <c r="E479" s="3"/>
      <c r="F479" s="2"/>
      <c r="G479" s="2"/>
      <c r="H479" s="1" t="str">
        <f>IF(LEFT(竖总表!F479,1)="`",RIGHT(竖总表!F479,LEN(竖总表!F479)-1),竖总表!F479)</f>
        <v>yue4</v>
      </c>
      <c r="I479" s="1" t="str">
        <f t="shared" si="84"/>
        <v>yue4</v>
      </c>
      <c r="J479" s="1" t="str">
        <f t="shared" si="85"/>
        <v>yue</v>
      </c>
      <c r="K479" s="1" t="str">
        <f t="shared" si="86"/>
        <v>y</v>
      </c>
      <c r="L479" s="1" t="str">
        <f t="shared" si="87"/>
        <v>ue</v>
      </c>
      <c r="M479" s="1">
        <f t="shared" si="88"/>
        <v>4</v>
      </c>
      <c r="N479" s="1">
        <f t="shared" si="89"/>
        <v>2</v>
      </c>
      <c r="O479" s="1">
        <v>1</v>
      </c>
      <c r="P479">
        <v>1</v>
      </c>
      <c r="Q479">
        <f ca="1">IFERROR(_xlfn.IFNA(MATCH($J479,INDIRECT("J"&amp;(1+P479)):$J$507,0)+P479,""),"")</f>
        <v>479</v>
      </c>
      <c r="R479">
        <f ca="1">IFERROR(_xlfn.IFNA(MATCH($J479,INDIRECT("J"&amp;(1+Q479)):$J$507,0)+Q479,""),"")</f>
        <v>481</v>
      </c>
      <c r="S479" t="str">
        <f ca="1">IFERROR(_xlfn.IFNA(MATCH($J479,INDIRECT("J"&amp;(1+R479)):$J$507,0)+R479,""),"")</f>
        <v/>
      </c>
      <c r="T479" t="str">
        <f ca="1">IFERROR(_xlfn.IFNA(MATCH($J479,INDIRECT("J"&amp;(1+S479)):$J$507,0)+S479,""),"")</f>
        <v/>
      </c>
      <c r="U479">
        <f t="shared" ca="1" si="90"/>
        <v>4</v>
      </c>
      <c r="V479">
        <f t="shared" ca="1" si="91"/>
        <v>1</v>
      </c>
      <c r="W479">
        <f t="shared" ca="1" si="92"/>
        <v>0</v>
      </c>
      <c r="X479">
        <f t="shared" ca="1" si="93"/>
        <v>0</v>
      </c>
      <c r="Y479">
        <f t="shared" ca="1" si="94"/>
        <v>10</v>
      </c>
      <c r="Z479" t="str">
        <f t="shared" si="95"/>
        <v>Yue</v>
      </c>
      <c r="AA479">
        <f ca="1">VLOOKUP(Y479,音调排序索引表!$A$1:$B$14,2,FALSE)</f>
        <v>14</v>
      </c>
    </row>
    <row r="480" spans="1:27" ht="18.75" customHeight="1">
      <c r="A480" s="4"/>
      <c r="B480" s="4"/>
      <c r="C480" s="2"/>
      <c r="D480" s="2"/>
      <c r="E480" s="3"/>
      <c r="F480" s="2"/>
      <c r="G480" s="2"/>
      <c r="H480" s="1" t="str">
        <f>IF(LEFT(竖总表!F480,1)="`",RIGHT(竖总表!F480,LEN(竖总表!F480)-1),竖总表!F480)</f>
        <v>yi3</v>
      </c>
      <c r="I480" s="1" t="str">
        <f t="shared" si="84"/>
        <v>yi3</v>
      </c>
      <c r="J480" s="1" t="str">
        <f t="shared" si="85"/>
        <v>yi</v>
      </c>
      <c r="K480" s="1" t="str">
        <f t="shared" si="86"/>
        <v>y</v>
      </c>
      <c r="L480" s="1" t="str">
        <f t="shared" si="87"/>
        <v>i</v>
      </c>
      <c r="M480" s="1">
        <f t="shared" si="88"/>
        <v>3</v>
      </c>
      <c r="N480" s="1">
        <f t="shared" si="89"/>
        <v>2</v>
      </c>
      <c r="O480" s="1">
        <v>1</v>
      </c>
      <c r="P480">
        <v>1</v>
      </c>
      <c r="Q480">
        <f ca="1">IFERROR(_xlfn.IFNA(MATCH($J480,INDIRECT("J"&amp;(1+P480)):$J$507,0)+P480,""),"")</f>
        <v>470</v>
      </c>
      <c r="R480">
        <f ca="1">IFERROR(_xlfn.IFNA(MATCH($J480,INDIRECT("J"&amp;(1+Q480)):$J$507,0)+Q480,""),"")</f>
        <v>480</v>
      </c>
      <c r="S480" t="str">
        <f ca="1">IFERROR(_xlfn.IFNA(MATCH($J480,INDIRECT("J"&amp;(1+R480)):$J$507,0)+R480,""),"")</f>
        <v/>
      </c>
      <c r="T480" t="str">
        <f ca="1">IFERROR(_xlfn.IFNA(MATCH($J480,INDIRECT("J"&amp;(1+S480)):$J$507,0)+S480,""),"")</f>
        <v/>
      </c>
      <c r="U480">
        <f t="shared" ca="1" si="90"/>
        <v>1</v>
      </c>
      <c r="V480">
        <f t="shared" ca="1" si="91"/>
        <v>3</v>
      </c>
      <c r="W480">
        <f t="shared" ca="1" si="92"/>
        <v>0</v>
      </c>
      <c r="X480">
        <f t="shared" ca="1" si="93"/>
        <v>0</v>
      </c>
      <c r="Y480">
        <f t="shared" ca="1" si="94"/>
        <v>8</v>
      </c>
      <c r="Z480" t="str">
        <f t="shared" si="95"/>
        <v>Yi</v>
      </c>
      <c r="AA480">
        <f ca="1">VLOOKUP(Y480,音调排序索引表!$A$1:$B$14,2,FALSE)</f>
        <v>13</v>
      </c>
    </row>
    <row r="481" spans="1:27" ht="18.75" customHeight="1">
      <c r="A481" s="4"/>
      <c r="B481" s="4"/>
      <c r="C481" s="2"/>
      <c r="D481" s="2"/>
      <c r="E481" s="3"/>
      <c r="F481" s="2"/>
      <c r="G481" s="2"/>
      <c r="H481" s="1" t="str">
        <f>IF(LEFT(竖总表!F481,1)="`",RIGHT(竖总表!F481,LEN(竖总表!F481)-1),竖总表!F481)</f>
        <v>yue1</v>
      </c>
      <c r="I481" s="1" t="str">
        <f t="shared" si="84"/>
        <v>yue1</v>
      </c>
      <c r="J481" s="1" t="str">
        <f t="shared" si="85"/>
        <v>yue</v>
      </c>
      <c r="K481" s="1" t="str">
        <f t="shared" si="86"/>
        <v>y</v>
      </c>
      <c r="L481" s="1" t="str">
        <f t="shared" si="87"/>
        <v>ue</v>
      </c>
      <c r="M481" s="1">
        <f t="shared" si="88"/>
        <v>1</v>
      </c>
      <c r="N481" s="1">
        <f t="shared" si="89"/>
        <v>2</v>
      </c>
      <c r="O481" s="1">
        <v>1</v>
      </c>
      <c r="P481">
        <v>1</v>
      </c>
      <c r="Q481">
        <f ca="1">IFERROR(_xlfn.IFNA(MATCH($J481,INDIRECT("J"&amp;(1+P481)):$J$507,0)+P481,""),"")</f>
        <v>479</v>
      </c>
      <c r="R481">
        <f ca="1">IFERROR(_xlfn.IFNA(MATCH($J481,INDIRECT("J"&amp;(1+Q481)):$J$507,0)+Q481,""),"")</f>
        <v>481</v>
      </c>
      <c r="S481" t="str">
        <f ca="1">IFERROR(_xlfn.IFNA(MATCH($J481,INDIRECT("J"&amp;(1+R481)):$J$507,0)+R481,""),"")</f>
        <v/>
      </c>
      <c r="T481" t="str">
        <f ca="1">IFERROR(_xlfn.IFNA(MATCH($J481,INDIRECT("J"&amp;(1+S481)):$J$507,0)+S481,""),"")</f>
        <v/>
      </c>
      <c r="U481">
        <f t="shared" ca="1" si="90"/>
        <v>4</v>
      </c>
      <c r="V481">
        <f t="shared" ca="1" si="91"/>
        <v>1</v>
      </c>
      <c r="W481">
        <f t="shared" ca="1" si="92"/>
        <v>0</v>
      </c>
      <c r="X481">
        <f t="shared" ca="1" si="93"/>
        <v>0</v>
      </c>
      <c r="Y481">
        <f t="shared" ca="1" si="94"/>
        <v>10</v>
      </c>
      <c r="Z481" t="str">
        <f t="shared" si="95"/>
        <v>Yue</v>
      </c>
      <c r="AA481">
        <f ca="1">VLOOKUP(Y481,音调排序索引表!$A$1:$B$14,2,FALSE)</f>
        <v>14</v>
      </c>
    </row>
    <row r="482" spans="1:27" ht="18.75" customHeight="1">
      <c r="A482" s="4"/>
      <c r="B482" s="4"/>
      <c r="C482" s="2"/>
      <c r="D482" s="2"/>
      <c r="E482" s="3"/>
      <c r="F482" s="2"/>
      <c r="G482" s="2"/>
      <c r="H482" s="1" t="str">
        <f>IF(LEFT(竖总表!F482,1)="`",RIGHT(竖总表!F482,LEN(竖总表!F482)-1),竖总表!F482)</f>
        <v>you2</v>
      </c>
      <c r="I482" s="1" t="str">
        <f t="shared" si="84"/>
        <v>you2</v>
      </c>
      <c r="J482" s="1" t="str">
        <f t="shared" si="85"/>
        <v>you</v>
      </c>
      <c r="K482" s="1" t="str">
        <f t="shared" si="86"/>
        <v>y</v>
      </c>
      <c r="L482" s="1" t="str">
        <f t="shared" si="87"/>
        <v>ou</v>
      </c>
      <c r="M482" s="1">
        <f t="shared" si="88"/>
        <v>2</v>
      </c>
      <c r="N482" s="1">
        <f t="shared" si="89"/>
        <v>2</v>
      </c>
      <c r="O482" s="1">
        <v>1</v>
      </c>
      <c r="P482">
        <v>1</v>
      </c>
      <c r="Q482">
        <f ca="1">IFERROR(_xlfn.IFNA(MATCH($J482,INDIRECT("J"&amp;(1+P482)):$J$507,0)+P482,""),"")</f>
        <v>477</v>
      </c>
      <c r="R482">
        <f ca="1">IFERROR(_xlfn.IFNA(MATCH($J482,INDIRECT("J"&amp;(1+Q482)):$J$507,0)+Q482,""),"")</f>
        <v>482</v>
      </c>
      <c r="S482" t="str">
        <f ca="1">IFERROR(_xlfn.IFNA(MATCH($J482,INDIRECT("J"&amp;(1+R482)):$J$507,0)+R482,""),"")</f>
        <v/>
      </c>
      <c r="T482" t="str">
        <f ca="1">IFERROR(_xlfn.IFNA(MATCH($J482,INDIRECT("J"&amp;(1+S482)):$J$507,0)+S482,""),"")</f>
        <v/>
      </c>
      <c r="U482">
        <f t="shared" ca="1" si="90"/>
        <v>1</v>
      </c>
      <c r="V482">
        <f t="shared" ca="1" si="91"/>
        <v>2</v>
      </c>
      <c r="W482">
        <f t="shared" ca="1" si="92"/>
        <v>0</v>
      </c>
      <c r="X482">
        <f t="shared" ca="1" si="93"/>
        <v>0</v>
      </c>
      <c r="Y482">
        <f t="shared" ca="1" si="94"/>
        <v>6</v>
      </c>
      <c r="Z482" t="str">
        <f t="shared" si="95"/>
        <v>You</v>
      </c>
      <c r="AA482">
        <f ca="1">VLOOKUP(Y482,音调排序索引表!$A$1:$B$14,2,FALSE)</f>
        <v>12</v>
      </c>
    </row>
    <row r="483" spans="1:27" ht="18.75" customHeight="1">
      <c r="A483" s="4"/>
      <c r="B483" s="4"/>
      <c r="C483" s="2"/>
      <c r="D483" s="2"/>
      <c r="E483" s="3"/>
      <c r="F483" s="2"/>
      <c r="G483" s="2"/>
      <c r="H483" s="1" t="str">
        <f>IF(LEFT(竖总表!F483,1)="`",RIGHT(竖总表!F483,LEN(竖总表!F483)-1),竖总表!F483)</f>
        <v>yan2</v>
      </c>
      <c r="I483" s="1" t="str">
        <f t="shared" si="84"/>
        <v>yan2</v>
      </c>
      <c r="J483" s="1" t="str">
        <f t="shared" si="85"/>
        <v>yan</v>
      </c>
      <c r="K483" s="1" t="str">
        <f t="shared" si="86"/>
        <v>y</v>
      </c>
      <c r="L483" s="1" t="str">
        <f t="shared" si="87"/>
        <v>an</v>
      </c>
      <c r="M483" s="1">
        <f t="shared" si="88"/>
        <v>2</v>
      </c>
      <c r="N483" s="1">
        <f t="shared" si="89"/>
        <v>2</v>
      </c>
      <c r="O483" s="1">
        <v>1</v>
      </c>
      <c r="P483">
        <v>1</v>
      </c>
      <c r="Q483">
        <f ca="1">IFERROR(_xlfn.IFNA(MATCH($J483,INDIRECT("J"&amp;(1+P483)):$J$507,0)+P483,""),"")</f>
        <v>472</v>
      </c>
      <c r="R483">
        <f ca="1">IFERROR(_xlfn.IFNA(MATCH($J483,INDIRECT("J"&amp;(1+Q483)):$J$507,0)+Q483,""),"")</f>
        <v>483</v>
      </c>
      <c r="S483" t="str">
        <f ca="1">IFERROR(_xlfn.IFNA(MATCH($J483,INDIRECT("J"&amp;(1+R483)):$J$507,0)+R483,""),"")</f>
        <v/>
      </c>
      <c r="T483" t="str">
        <f ca="1">IFERROR(_xlfn.IFNA(MATCH($J483,INDIRECT("J"&amp;(1+S483)):$J$507,0)+S483,""),"")</f>
        <v/>
      </c>
      <c r="U483">
        <f t="shared" ca="1" si="90"/>
        <v>3</v>
      </c>
      <c r="V483">
        <f t="shared" ca="1" si="91"/>
        <v>2</v>
      </c>
      <c r="W483">
        <f t="shared" ca="1" si="92"/>
        <v>0</v>
      </c>
      <c r="X483">
        <f t="shared" ca="1" si="93"/>
        <v>0</v>
      </c>
      <c r="Y483">
        <f t="shared" ca="1" si="94"/>
        <v>12</v>
      </c>
      <c r="Z483" t="str">
        <f t="shared" si="95"/>
        <v>Yan</v>
      </c>
      <c r="AA483">
        <f ca="1">VLOOKUP(Y483,音调排序索引表!$A$1:$B$14,2,FALSE)</f>
        <v>23</v>
      </c>
    </row>
    <row r="484" spans="1:27" ht="18.75" customHeight="1">
      <c r="A484" s="4"/>
      <c r="B484" s="4"/>
      <c r="C484" s="2"/>
      <c r="D484" s="2"/>
      <c r="E484" s="3"/>
      <c r="F484" s="2"/>
      <c r="G484" s="2"/>
      <c r="H484" s="1" t="str">
        <f>IF(LEFT(竖总表!F484,1)="`",RIGHT(竖总表!F484,LEN(竖总表!F484)-1),竖总表!F484)</f>
        <v>yin1</v>
      </c>
      <c r="I484" s="1" t="str">
        <f t="shared" si="84"/>
        <v>yin1</v>
      </c>
      <c r="J484" s="1" t="str">
        <f t="shared" si="85"/>
        <v>yin</v>
      </c>
      <c r="K484" s="1" t="str">
        <f t="shared" si="86"/>
        <v>y</v>
      </c>
      <c r="L484" s="1" t="str">
        <f t="shared" si="87"/>
        <v>in</v>
      </c>
      <c r="M484" s="1">
        <f t="shared" si="88"/>
        <v>1</v>
      </c>
      <c r="N484" s="1">
        <f t="shared" si="89"/>
        <v>2</v>
      </c>
      <c r="O484" s="1">
        <v>1</v>
      </c>
      <c r="P484">
        <v>1</v>
      </c>
      <c r="Q484">
        <f ca="1">IFERROR(_xlfn.IFNA(MATCH($J484,INDIRECT("J"&amp;(1+P484)):$J$507,0)+P484,""),"")</f>
        <v>484</v>
      </c>
      <c r="R484">
        <f ca="1">IFERROR(_xlfn.IFNA(MATCH($J484,INDIRECT("J"&amp;(1+Q484)):$J$507,0)+Q484,""),"")</f>
        <v>485</v>
      </c>
      <c r="S484" t="str">
        <f ca="1">IFERROR(_xlfn.IFNA(MATCH($J484,INDIRECT("J"&amp;(1+R484)):$J$507,0)+R484,""),"")</f>
        <v/>
      </c>
      <c r="T484" t="str">
        <f ca="1">IFERROR(_xlfn.IFNA(MATCH($J484,INDIRECT("J"&amp;(1+S484)):$J$507,0)+S484,""),"")</f>
        <v/>
      </c>
      <c r="U484">
        <f t="shared" ca="1" si="90"/>
        <v>1</v>
      </c>
      <c r="V484">
        <f t="shared" ca="1" si="91"/>
        <v>4</v>
      </c>
      <c r="W484">
        <f t="shared" ca="1" si="92"/>
        <v>0</v>
      </c>
      <c r="X484">
        <f t="shared" ca="1" si="93"/>
        <v>0</v>
      </c>
      <c r="Y484">
        <f t="shared" ca="1" si="94"/>
        <v>10</v>
      </c>
      <c r="Z484" t="str">
        <f t="shared" si="95"/>
        <v>Yin</v>
      </c>
      <c r="AA484">
        <f ca="1">VLOOKUP(Y484,音调排序索引表!$A$1:$B$14,2,FALSE)</f>
        <v>14</v>
      </c>
    </row>
    <row r="485" spans="1:27" ht="18.75" customHeight="1">
      <c r="A485" s="4"/>
      <c r="B485" s="4"/>
      <c r="C485" s="2"/>
      <c r="D485" s="2"/>
      <c r="E485" s="3"/>
      <c r="F485" s="2"/>
      <c r="G485" s="2"/>
      <c r="H485" s="1" t="str">
        <f>IF(LEFT(竖总表!F485,1)="`",RIGHT(竖总表!F485,LEN(竖总表!F485)-1),竖总表!F485)</f>
        <v>yin4</v>
      </c>
      <c r="I485" s="1" t="str">
        <f t="shared" si="84"/>
        <v>yin4</v>
      </c>
      <c r="J485" s="1" t="str">
        <f t="shared" si="85"/>
        <v>yin</v>
      </c>
      <c r="K485" s="1" t="str">
        <f t="shared" si="86"/>
        <v>y</v>
      </c>
      <c r="L485" s="1" t="str">
        <f t="shared" si="87"/>
        <v>in</v>
      </c>
      <c r="M485" s="1">
        <f t="shared" si="88"/>
        <v>4</v>
      </c>
      <c r="N485" s="1">
        <f t="shared" si="89"/>
        <v>2</v>
      </c>
      <c r="O485" s="1">
        <v>1</v>
      </c>
      <c r="P485">
        <v>1</v>
      </c>
      <c r="Q485">
        <f ca="1">IFERROR(_xlfn.IFNA(MATCH($J485,INDIRECT("J"&amp;(1+P485)):$J$507,0)+P485,""),"")</f>
        <v>484</v>
      </c>
      <c r="R485">
        <f ca="1">IFERROR(_xlfn.IFNA(MATCH($J485,INDIRECT("J"&amp;(1+Q485)):$J$507,0)+Q485,""),"")</f>
        <v>485</v>
      </c>
      <c r="S485" t="str">
        <f ca="1">IFERROR(_xlfn.IFNA(MATCH($J485,INDIRECT("J"&amp;(1+R485)):$J$507,0)+R485,""),"")</f>
        <v/>
      </c>
      <c r="T485" t="str">
        <f ca="1">IFERROR(_xlfn.IFNA(MATCH($J485,INDIRECT("J"&amp;(1+S485)):$J$507,0)+S485,""),"")</f>
        <v/>
      </c>
      <c r="U485">
        <f t="shared" ca="1" si="90"/>
        <v>1</v>
      </c>
      <c r="V485">
        <f t="shared" ca="1" si="91"/>
        <v>4</v>
      </c>
      <c r="W485">
        <f t="shared" ca="1" si="92"/>
        <v>0</v>
      </c>
      <c r="X485">
        <f t="shared" ca="1" si="93"/>
        <v>0</v>
      </c>
      <c r="Y485">
        <f t="shared" ca="1" si="94"/>
        <v>10</v>
      </c>
      <c r="Z485" t="str">
        <f t="shared" si="95"/>
        <v>Yin</v>
      </c>
      <c r="AA485">
        <f ca="1">VLOOKUP(Y485,音调排序索引表!$A$1:$B$14,2,FALSE)</f>
        <v>14</v>
      </c>
    </row>
    <row r="486" spans="1:27" ht="18.75" customHeight="1">
      <c r="A486" s="4"/>
      <c r="B486" s="4"/>
      <c r="C486" s="2"/>
      <c r="D486" s="2"/>
      <c r="E486" s="3"/>
      <c r="F486" s="2"/>
      <c r="G486" s="2"/>
      <c r="H486" s="1" t="str">
        <f>IF(LEFT(竖总表!F486,1)="`",RIGHT(竖总表!F486,LEN(竖总表!F486)-1),竖总表!F486)</f>
        <v>zang4</v>
      </c>
      <c r="I486" s="1" t="str">
        <f t="shared" si="84"/>
        <v>zang4</v>
      </c>
      <c r="J486" s="1" t="str">
        <f t="shared" si="85"/>
        <v>zang</v>
      </c>
      <c r="K486" s="1" t="str">
        <f t="shared" si="86"/>
        <v>z</v>
      </c>
      <c r="L486" s="1" t="str">
        <f t="shared" si="87"/>
        <v>ang</v>
      </c>
      <c r="M486" s="1">
        <f t="shared" si="88"/>
        <v>4</v>
      </c>
      <c r="N486" s="1">
        <f t="shared" si="89"/>
        <v>2</v>
      </c>
      <c r="O486" s="1">
        <v>1</v>
      </c>
      <c r="P486">
        <v>1</v>
      </c>
      <c r="Q486">
        <f ca="1">IFERROR(_xlfn.IFNA(MATCH($J486,INDIRECT("J"&amp;(1+P486)):$J$507,0)+P486,""),"")</f>
        <v>486</v>
      </c>
      <c r="R486">
        <f ca="1">IFERROR(_xlfn.IFNA(MATCH($J486,INDIRECT("J"&amp;(1+Q486)):$J$507,0)+Q486,""),"")</f>
        <v>491</v>
      </c>
      <c r="S486" t="str">
        <f ca="1">IFERROR(_xlfn.IFNA(MATCH($J486,INDIRECT("J"&amp;(1+R486)):$J$507,0)+R486,""),"")</f>
        <v/>
      </c>
      <c r="T486" t="str">
        <f ca="1">IFERROR(_xlfn.IFNA(MATCH($J486,INDIRECT("J"&amp;(1+S486)):$J$507,0)+S486,""),"")</f>
        <v/>
      </c>
      <c r="U486">
        <f t="shared" ca="1" si="90"/>
        <v>4</v>
      </c>
      <c r="V486">
        <f t="shared" ca="1" si="91"/>
        <v>1</v>
      </c>
      <c r="W486">
        <f t="shared" ca="1" si="92"/>
        <v>0</v>
      </c>
      <c r="X486">
        <f t="shared" ca="1" si="93"/>
        <v>0</v>
      </c>
      <c r="Y486">
        <f t="shared" ca="1" si="94"/>
        <v>10</v>
      </c>
      <c r="Z486" t="str">
        <f t="shared" si="95"/>
        <v>Zang</v>
      </c>
      <c r="AA486">
        <f ca="1">VLOOKUP(Y486,音调排序索引表!$A$1:$B$14,2,FALSE)</f>
        <v>14</v>
      </c>
    </row>
    <row r="487" spans="1:27" ht="18.75" customHeight="1">
      <c r="A487" s="4"/>
      <c r="B487" s="4"/>
      <c r="C487" s="2"/>
      <c r="D487" s="2"/>
      <c r="E487" s="3"/>
      <c r="F487" s="2"/>
      <c r="G487" s="2"/>
      <c r="H487" s="1" t="str">
        <f>IF(LEFT(竖总表!F487,1)="`",RIGHT(竖总表!F487,LEN(竖总表!F487)-1),竖总表!F487)</f>
        <v>zhan1</v>
      </c>
      <c r="I487" s="1" t="str">
        <f t="shared" si="84"/>
        <v>zan1</v>
      </c>
      <c r="J487" s="1" t="str">
        <f t="shared" si="85"/>
        <v>zan</v>
      </c>
      <c r="K487" s="1" t="str">
        <f t="shared" si="86"/>
        <v>z</v>
      </c>
      <c r="L487" s="1" t="str">
        <f t="shared" si="87"/>
        <v>an</v>
      </c>
      <c r="M487" s="1">
        <f t="shared" si="88"/>
        <v>1</v>
      </c>
      <c r="N487" s="1">
        <f t="shared" si="89"/>
        <v>2</v>
      </c>
      <c r="O487" s="1">
        <v>1</v>
      </c>
      <c r="P487">
        <v>1</v>
      </c>
      <c r="Q487">
        <f ca="1">IFERROR(_xlfn.IFNA(MATCH($J487,INDIRECT("J"&amp;(1+P487)):$J$507,0)+P487,""),"")</f>
        <v>487</v>
      </c>
      <c r="R487">
        <f ca="1">IFERROR(_xlfn.IFNA(MATCH($J487,INDIRECT("J"&amp;(1+Q487)):$J$507,0)+Q487,""),"")</f>
        <v>492</v>
      </c>
      <c r="S487" t="str">
        <f ca="1">IFERROR(_xlfn.IFNA(MATCH($J487,INDIRECT("J"&amp;(1+R487)):$J$507,0)+R487,""),"")</f>
        <v/>
      </c>
      <c r="T487" t="str">
        <f ca="1">IFERROR(_xlfn.IFNA(MATCH($J487,INDIRECT("J"&amp;(1+S487)):$J$507,0)+S487,""),"")</f>
        <v/>
      </c>
      <c r="U487">
        <f t="shared" ca="1" si="90"/>
        <v>1</v>
      </c>
      <c r="V487">
        <f t="shared" ca="1" si="91"/>
        <v>4</v>
      </c>
      <c r="W487">
        <f t="shared" ca="1" si="92"/>
        <v>0</v>
      </c>
      <c r="X487">
        <f t="shared" ca="1" si="93"/>
        <v>0</v>
      </c>
      <c r="Y487">
        <f t="shared" ca="1" si="94"/>
        <v>10</v>
      </c>
      <c r="Z487" t="str">
        <f t="shared" si="95"/>
        <v>Zan</v>
      </c>
      <c r="AA487">
        <f ca="1">VLOOKUP(Y487,音调排序索引表!$A$1:$B$14,2,FALSE)</f>
        <v>14</v>
      </c>
    </row>
    <row r="488" spans="1:27" ht="18.75" customHeight="1">
      <c r="A488" s="4"/>
      <c r="B488" s="4"/>
      <c r="C488" s="2"/>
      <c r="D488" s="2"/>
      <c r="E488" s="3"/>
      <c r="F488" s="2"/>
      <c r="G488" s="2"/>
      <c r="H488" s="1" t="str">
        <f>IF(LEFT(竖总表!F488,1)="`",RIGHT(竖总表!F488,LEN(竖总表!F488)-1),竖总表!F488)</f>
        <v>zhou2</v>
      </c>
      <c r="I488" s="1" t="str">
        <f t="shared" si="84"/>
        <v>zou2</v>
      </c>
      <c r="J488" s="1" t="str">
        <f t="shared" si="85"/>
        <v>zou</v>
      </c>
      <c r="K488" s="1" t="str">
        <f t="shared" si="86"/>
        <v>z</v>
      </c>
      <c r="L488" s="1" t="str">
        <f t="shared" si="87"/>
        <v>ou</v>
      </c>
      <c r="M488" s="1">
        <f t="shared" si="88"/>
        <v>2</v>
      </c>
      <c r="N488" s="1">
        <f t="shared" si="89"/>
        <v>2</v>
      </c>
      <c r="O488" s="1">
        <v>1</v>
      </c>
      <c r="P488">
        <v>1</v>
      </c>
      <c r="Q488">
        <f ca="1">IFERROR(_xlfn.IFNA(MATCH($J488,INDIRECT("J"&amp;(1+P488)):$J$507,0)+P488,""),"")</f>
        <v>488</v>
      </c>
      <c r="R488">
        <f ca="1">IFERROR(_xlfn.IFNA(MATCH($J488,INDIRECT("J"&amp;(1+Q488)):$J$507,0)+Q488,""),"")</f>
        <v>505</v>
      </c>
      <c r="S488" t="str">
        <f ca="1">IFERROR(_xlfn.IFNA(MATCH($J488,INDIRECT("J"&amp;(1+R488)):$J$507,0)+R488,""),"")</f>
        <v/>
      </c>
      <c r="T488" t="str">
        <f ca="1">IFERROR(_xlfn.IFNA(MATCH($J488,INDIRECT("J"&amp;(1+S488)):$J$507,0)+S488,""),"")</f>
        <v/>
      </c>
      <c r="U488">
        <f t="shared" ca="1" si="90"/>
        <v>2</v>
      </c>
      <c r="V488">
        <f t="shared" ca="1" si="91"/>
        <v>1</v>
      </c>
      <c r="W488">
        <f t="shared" ca="1" si="92"/>
        <v>0</v>
      </c>
      <c r="X488">
        <f t="shared" ca="1" si="93"/>
        <v>0</v>
      </c>
      <c r="Y488">
        <f t="shared" ca="1" si="94"/>
        <v>6</v>
      </c>
      <c r="Z488" t="str">
        <f t="shared" si="95"/>
        <v>Zou</v>
      </c>
      <c r="AA488">
        <f ca="1">VLOOKUP(Y488,音调排序索引表!$A$1:$B$14,2,FALSE)</f>
        <v>12</v>
      </c>
    </row>
    <row r="489" spans="1:27" ht="18.75" customHeight="1">
      <c r="A489" s="4"/>
      <c r="B489" s="4"/>
      <c r="C489" s="2"/>
      <c r="D489" s="2"/>
      <c r="E489" s="3"/>
      <c r="F489" s="2"/>
      <c r="G489" s="2"/>
      <c r="H489" s="1" t="str">
        <f>IF(LEFT(竖总表!F489,1)="`",RIGHT(竖总表!F489,LEN(竖总表!F489)-1),竖总表!F489)</f>
        <v>zha4</v>
      </c>
      <c r="I489" s="1" t="str">
        <f t="shared" si="84"/>
        <v>za4</v>
      </c>
      <c r="J489" s="1" t="str">
        <f t="shared" si="85"/>
        <v>za</v>
      </c>
      <c r="K489" s="1" t="str">
        <f t="shared" si="86"/>
        <v>z</v>
      </c>
      <c r="L489" s="1" t="str">
        <f t="shared" si="87"/>
        <v>a</v>
      </c>
      <c r="M489" s="1">
        <f t="shared" si="88"/>
        <v>4</v>
      </c>
      <c r="N489" s="1">
        <f t="shared" si="89"/>
        <v>2</v>
      </c>
      <c r="O489" s="1">
        <v>1</v>
      </c>
      <c r="P489">
        <v>1</v>
      </c>
      <c r="Q489">
        <f ca="1">IFERROR(_xlfn.IFNA(MATCH($J489,INDIRECT("J"&amp;(1+P489)):$J$507,0)+P489,""),"")</f>
        <v>489</v>
      </c>
      <c r="R489">
        <f ca="1">IFERROR(_xlfn.IFNA(MATCH($J489,INDIRECT("J"&amp;(1+Q489)):$J$507,0)+Q489,""),"")</f>
        <v>500</v>
      </c>
      <c r="S489" t="str">
        <f ca="1">IFERROR(_xlfn.IFNA(MATCH($J489,INDIRECT("J"&amp;(1+R489)):$J$507,0)+R489,""),"")</f>
        <v/>
      </c>
      <c r="T489" t="str">
        <f ca="1">IFERROR(_xlfn.IFNA(MATCH($J489,INDIRECT("J"&amp;(1+S489)):$J$507,0)+S489,""),"")</f>
        <v/>
      </c>
      <c r="U489">
        <f t="shared" ca="1" si="90"/>
        <v>4</v>
      </c>
      <c r="V489">
        <f t="shared" ca="1" si="91"/>
        <v>1</v>
      </c>
      <c r="W489">
        <f t="shared" ca="1" si="92"/>
        <v>0</v>
      </c>
      <c r="X489">
        <f t="shared" ca="1" si="93"/>
        <v>0</v>
      </c>
      <c r="Y489">
        <f t="shared" ca="1" si="94"/>
        <v>10</v>
      </c>
      <c r="Z489" t="str">
        <f t="shared" si="95"/>
        <v>Za</v>
      </c>
      <c r="AA489">
        <f ca="1">VLOOKUP(Y489,音调排序索引表!$A$1:$B$14,2,FALSE)</f>
        <v>14</v>
      </c>
    </row>
    <row r="490" spans="1:27" ht="18.75" customHeight="1">
      <c r="A490" s="4"/>
      <c r="B490" s="4"/>
      <c r="C490" s="2"/>
      <c r="D490" s="2"/>
      <c r="E490" s="3"/>
      <c r="F490" s="2"/>
      <c r="G490" s="2"/>
      <c r="H490" s="1" t="str">
        <f>IF(LEFT(竖总表!F490,1)="`",RIGHT(竖总表!F490,LEN(竖总表!F490)-1),竖总表!F490)</f>
        <v>zai1</v>
      </c>
      <c r="I490" s="1" t="str">
        <f t="shared" si="84"/>
        <v>zai1</v>
      </c>
      <c r="J490" s="1" t="str">
        <f t="shared" si="85"/>
        <v>zai</v>
      </c>
      <c r="K490" s="1" t="str">
        <f t="shared" si="86"/>
        <v>z</v>
      </c>
      <c r="L490" s="1" t="str">
        <f t="shared" si="87"/>
        <v>ai</v>
      </c>
      <c r="M490" s="1">
        <f t="shared" si="88"/>
        <v>1</v>
      </c>
      <c r="N490" s="1">
        <f t="shared" si="89"/>
        <v>1</v>
      </c>
      <c r="O490" s="1">
        <v>1</v>
      </c>
      <c r="P490">
        <v>1</v>
      </c>
      <c r="Q490">
        <f ca="1">IFERROR(_xlfn.IFNA(MATCH($J490,INDIRECT("J"&amp;(1+P490)):$J$507,0)+P490,""),"")</f>
        <v>490</v>
      </c>
      <c r="R490" t="str">
        <f ca="1">IFERROR(_xlfn.IFNA(MATCH($J490,INDIRECT("J"&amp;(1+Q490)):$J$507,0)+Q490,""),"")</f>
        <v/>
      </c>
      <c r="S490" t="str">
        <f ca="1">IFERROR(_xlfn.IFNA(MATCH($J490,INDIRECT("J"&amp;(1+R490)):$J$507,0)+R490,""),"")</f>
        <v/>
      </c>
      <c r="T490" t="str">
        <f ca="1">IFERROR(_xlfn.IFNA(MATCH($J490,INDIRECT("J"&amp;(1+S490)):$J$507,0)+S490,""),"")</f>
        <v/>
      </c>
      <c r="U490">
        <f t="shared" ca="1" si="90"/>
        <v>1</v>
      </c>
      <c r="V490">
        <f t="shared" ca="1" si="91"/>
        <v>0</v>
      </c>
      <c r="W490">
        <f t="shared" ca="1" si="92"/>
        <v>0</v>
      </c>
      <c r="X490">
        <f t="shared" ca="1" si="93"/>
        <v>0</v>
      </c>
      <c r="Y490">
        <f t="shared" ca="1" si="94"/>
        <v>2</v>
      </c>
      <c r="Z490" t="str">
        <f t="shared" si="95"/>
        <v>Zai</v>
      </c>
      <c r="AA490">
        <f ca="1">VLOOKUP(Y490,音调排序索引表!$A$1:$B$14,2,FALSE)</f>
        <v>1</v>
      </c>
    </row>
    <row r="491" spans="1:27" ht="18.75" customHeight="1">
      <c r="A491" s="4"/>
      <c r="B491" s="4"/>
      <c r="C491" s="2"/>
      <c r="D491" s="2"/>
      <c r="E491" s="3"/>
      <c r="F491" s="2"/>
      <c r="G491" s="2"/>
      <c r="H491" s="1" t="str">
        <f>IF(LEFT(竖总表!F491,1)="`",RIGHT(竖总表!F491,LEN(竖总表!F491)-1),竖总表!F491)</f>
        <v>zhang1</v>
      </c>
      <c r="I491" s="1" t="str">
        <f t="shared" si="84"/>
        <v>zang1</v>
      </c>
      <c r="J491" s="1" t="str">
        <f t="shared" si="85"/>
        <v>zang</v>
      </c>
      <c r="K491" s="1" t="str">
        <f t="shared" si="86"/>
        <v>z</v>
      </c>
      <c r="L491" s="1" t="str">
        <f t="shared" si="87"/>
        <v>ang</v>
      </c>
      <c r="M491" s="1">
        <f t="shared" si="88"/>
        <v>1</v>
      </c>
      <c r="N491" s="1">
        <f t="shared" si="89"/>
        <v>2</v>
      </c>
      <c r="O491" s="1">
        <v>1</v>
      </c>
      <c r="P491">
        <v>1</v>
      </c>
      <c r="Q491">
        <f ca="1">IFERROR(_xlfn.IFNA(MATCH($J491,INDIRECT("J"&amp;(1+P491)):$J$507,0)+P491,""),"")</f>
        <v>486</v>
      </c>
      <c r="R491">
        <f ca="1">IFERROR(_xlfn.IFNA(MATCH($J491,INDIRECT("J"&amp;(1+Q491)):$J$507,0)+Q491,""),"")</f>
        <v>491</v>
      </c>
      <c r="S491" t="str">
        <f ca="1">IFERROR(_xlfn.IFNA(MATCH($J491,INDIRECT("J"&amp;(1+R491)):$J$507,0)+R491,""),"")</f>
        <v/>
      </c>
      <c r="T491" t="str">
        <f ca="1">IFERROR(_xlfn.IFNA(MATCH($J491,INDIRECT("J"&amp;(1+S491)):$J$507,0)+S491,""),"")</f>
        <v/>
      </c>
      <c r="U491">
        <f t="shared" ca="1" si="90"/>
        <v>4</v>
      </c>
      <c r="V491">
        <f t="shared" ca="1" si="91"/>
        <v>1</v>
      </c>
      <c r="W491">
        <f t="shared" ca="1" si="92"/>
        <v>0</v>
      </c>
      <c r="X491">
        <f t="shared" ca="1" si="93"/>
        <v>0</v>
      </c>
      <c r="Y491">
        <f t="shared" ca="1" si="94"/>
        <v>10</v>
      </c>
      <c r="Z491" t="str">
        <f t="shared" si="95"/>
        <v>Zang</v>
      </c>
      <c r="AA491">
        <f ca="1">VLOOKUP(Y491,音调排序索引表!$A$1:$B$14,2,FALSE)</f>
        <v>14</v>
      </c>
    </row>
    <row r="492" spans="1:27" ht="18.75" customHeight="1">
      <c r="A492" s="4"/>
      <c r="B492" s="4"/>
      <c r="C492" s="2"/>
      <c r="D492" s="2"/>
      <c r="E492" s="3"/>
      <c r="F492" s="2"/>
      <c r="G492" s="2"/>
      <c r="H492" s="1" t="str">
        <f>IF(LEFT(竖总表!F492,1)="`",RIGHT(竖总表!F492,LEN(竖总表!F492)-1),竖总表!F492)</f>
        <v>zhan4</v>
      </c>
      <c r="I492" s="1" t="str">
        <f t="shared" si="84"/>
        <v>zan4</v>
      </c>
      <c r="J492" s="1" t="str">
        <f t="shared" si="85"/>
        <v>zan</v>
      </c>
      <c r="K492" s="1" t="str">
        <f t="shared" si="86"/>
        <v>z</v>
      </c>
      <c r="L492" s="1" t="str">
        <f t="shared" si="87"/>
        <v>an</v>
      </c>
      <c r="M492" s="1">
        <f t="shared" si="88"/>
        <v>4</v>
      </c>
      <c r="N492" s="1">
        <f t="shared" si="89"/>
        <v>2</v>
      </c>
      <c r="O492" s="1">
        <v>1</v>
      </c>
      <c r="P492">
        <v>1</v>
      </c>
      <c r="Q492">
        <f ca="1">IFERROR(_xlfn.IFNA(MATCH($J492,INDIRECT("J"&amp;(1+P492)):$J$507,0)+P492,""),"")</f>
        <v>487</v>
      </c>
      <c r="R492">
        <f ca="1">IFERROR(_xlfn.IFNA(MATCH($J492,INDIRECT("J"&amp;(1+Q492)):$J$507,0)+Q492,""),"")</f>
        <v>492</v>
      </c>
      <c r="S492" t="str">
        <f ca="1">IFERROR(_xlfn.IFNA(MATCH($J492,INDIRECT("J"&amp;(1+R492)):$J$507,0)+R492,""),"")</f>
        <v/>
      </c>
      <c r="T492" t="str">
        <f ca="1">IFERROR(_xlfn.IFNA(MATCH($J492,INDIRECT("J"&amp;(1+S492)):$J$507,0)+S492,""),"")</f>
        <v/>
      </c>
      <c r="U492">
        <f t="shared" ca="1" si="90"/>
        <v>1</v>
      </c>
      <c r="V492">
        <f t="shared" ca="1" si="91"/>
        <v>4</v>
      </c>
      <c r="W492">
        <f t="shared" ca="1" si="92"/>
        <v>0</v>
      </c>
      <c r="X492">
        <f t="shared" ca="1" si="93"/>
        <v>0</v>
      </c>
      <c r="Y492">
        <f t="shared" ca="1" si="94"/>
        <v>10</v>
      </c>
      <c r="Z492" t="str">
        <f t="shared" si="95"/>
        <v>Zan</v>
      </c>
      <c r="AA492">
        <f ca="1">VLOOKUP(Y492,音调排序索引表!$A$1:$B$14,2,FALSE)</f>
        <v>14</v>
      </c>
    </row>
    <row r="493" spans="1:27" ht="18.75" customHeight="1">
      <c r="A493" s="4"/>
      <c r="B493" s="4"/>
      <c r="C493" s="2"/>
      <c r="D493" s="2"/>
      <c r="E493" s="3"/>
      <c r="F493" s="2"/>
      <c r="G493" s="2"/>
      <c r="H493" s="1" t="str">
        <f>IF(LEFT(竖总表!F493,1)="`",RIGHT(竖总表!F493,LEN(竖总表!F493)-1),竖总表!F493)</f>
        <v>zhong1</v>
      </c>
      <c r="I493" s="1" t="str">
        <f t="shared" si="84"/>
        <v>zong1</v>
      </c>
      <c r="J493" s="1" t="str">
        <f t="shared" si="85"/>
        <v>zong</v>
      </c>
      <c r="K493" s="1" t="str">
        <f t="shared" si="86"/>
        <v>z</v>
      </c>
      <c r="L493" s="1" t="str">
        <f t="shared" si="87"/>
        <v>ong</v>
      </c>
      <c r="M493" s="1">
        <f t="shared" si="88"/>
        <v>1</v>
      </c>
      <c r="N493" s="1">
        <f t="shared" si="89"/>
        <v>1</v>
      </c>
      <c r="O493" s="1">
        <v>1</v>
      </c>
      <c r="P493">
        <v>1</v>
      </c>
      <c r="Q493">
        <f ca="1">IFERROR(_xlfn.IFNA(MATCH($J493,INDIRECT("J"&amp;(1+P493)):$J$507,0)+P493,""),"")</f>
        <v>493</v>
      </c>
      <c r="R493" t="str">
        <f ca="1">IFERROR(_xlfn.IFNA(MATCH($J493,INDIRECT("J"&amp;(1+Q493)):$J$507,0)+Q493,""),"")</f>
        <v/>
      </c>
      <c r="S493" t="str">
        <f ca="1">IFERROR(_xlfn.IFNA(MATCH($J493,INDIRECT("J"&amp;(1+R493)):$J$507,0)+R493,""),"")</f>
        <v/>
      </c>
      <c r="T493" t="str">
        <f ca="1">IFERROR(_xlfn.IFNA(MATCH($J493,INDIRECT("J"&amp;(1+S493)):$J$507,0)+S493,""),"")</f>
        <v/>
      </c>
      <c r="U493">
        <f t="shared" ca="1" si="90"/>
        <v>1</v>
      </c>
      <c r="V493">
        <f t="shared" ca="1" si="91"/>
        <v>0</v>
      </c>
      <c r="W493">
        <f t="shared" ca="1" si="92"/>
        <v>0</v>
      </c>
      <c r="X493">
        <f t="shared" ca="1" si="93"/>
        <v>0</v>
      </c>
      <c r="Y493">
        <f t="shared" ca="1" si="94"/>
        <v>2</v>
      </c>
      <c r="Z493" t="str">
        <f t="shared" si="95"/>
        <v>Zong</v>
      </c>
      <c r="AA493">
        <f ca="1">VLOOKUP(Y493,音调排序索引表!$A$1:$B$14,2,FALSE)</f>
        <v>1</v>
      </c>
    </row>
    <row r="494" spans="1:27" ht="18.75" customHeight="1">
      <c r="A494" s="4"/>
      <c r="B494" s="4"/>
      <c r="C494" s="2"/>
      <c r="D494" s="2"/>
      <c r="E494" s="3"/>
      <c r="F494" s="2"/>
      <c r="G494" s="2"/>
      <c r="H494" s="1" t="str">
        <f>IF(LEFT(竖总表!F494,1)="`",RIGHT(竖总表!F494,LEN(竖总表!F494)-1),竖总表!F494)</f>
        <v>zuo4</v>
      </c>
      <c r="I494" s="1" t="str">
        <f t="shared" si="84"/>
        <v>zuo4</v>
      </c>
      <c r="J494" s="1" t="str">
        <f t="shared" si="85"/>
        <v>zuo</v>
      </c>
      <c r="K494" s="1" t="str">
        <f t="shared" si="86"/>
        <v>z</v>
      </c>
      <c r="L494" s="1" t="str">
        <f t="shared" si="87"/>
        <v>uo</v>
      </c>
      <c r="M494" s="1">
        <f t="shared" si="88"/>
        <v>4</v>
      </c>
      <c r="N494" s="1">
        <f t="shared" si="89"/>
        <v>2</v>
      </c>
      <c r="O494" s="1">
        <v>1</v>
      </c>
      <c r="P494">
        <v>1</v>
      </c>
      <c r="Q494">
        <f ca="1">IFERROR(_xlfn.IFNA(MATCH($J494,INDIRECT("J"&amp;(1+P494)):$J$507,0)+P494,""),"")</f>
        <v>494</v>
      </c>
      <c r="R494">
        <f ca="1">IFERROR(_xlfn.IFNA(MATCH($J494,INDIRECT("J"&amp;(1+Q494)):$J$507,0)+Q494,""),"")</f>
        <v>499</v>
      </c>
      <c r="S494" t="str">
        <f ca="1">IFERROR(_xlfn.IFNA(MATCH($J494,INDIRECT("J"&amp;(1+R494)):$J$507,0)+R494,""),"")</f>
        <v/>
      </c>
      <c r="T494" t="str">
        <f ca="1">IFERROR(_xlfn.IFNA(MATCH($J494,INDIRECT("J"&amp;(1+S494)):$J$507,0)+S494,""),"")</f>
        <v/>
      </c>
      <c r="U494">
        <f t="shared" ca="1" si="90"/>
        <v>4</v>
      </c>
      <c r="V494">
        <f t="shared" ca="1" si="91"/>
        <v>1</v>
      </c>
      <c r="W494">
        <f t="shared" ca="1" si="92"/>
        <v>0</v>
      </c>
      <c r="X494">
        <f t="shared" ca="1" si="93"/>
        <v>0</v>
      </c>
      <c r="Y494">
        <f t="shared" ca="1" si="94"/>
        <v>10</v>
      </c>
      <c r="Z494" t="str">
        <f t="shared" si="95"/>
        <v>Zuo</v>
      </c>
      <c r="AA494">
        <f ca="1">VLOOKUP(Y494,音调排序索引表!$A$1:$B$14,2,FALSE)</f>
        <v>14</v>
      </c>
    </row>
    <row r="495" spans="1:27" ht="18.75" customHeight="1">
      <c r="A495" s="4"/>
      <c r="B495" s="4"/>
      <c r="C495" s="2"/>
      <c r="D495" s="2"/>
      <c r="E495" s="3"/>
      <c r="F495" s="2"/>
      <c r="G495" s="2"/>
      <c r="H495" s="1" t="str">
        <f>IF(LEFT(竖总表!F495,1)="`",RIGHT(竖总表!F495,LEN(竖总表!F495)-1),竖总表!F495)</f>
        <v>zhu2</v>
      </c>
      <c r="I495" s="1" t="str">
        <f t="shared" si="84"/>
        <v>zu2</v>
      </c>
      <c r="J495" s="1" t="str">
        <f t="shared" si="85"/>
        <v>zu</v>
      </c>
      <c r="K495" s="1" t="str">
        <f t="shared" si="86"/>
        <v>z</v>
      </c>
      <c r="L495" s="1" t="str">
        <f t="shared" si="87"/>
        <v>u</v>
      </c>
      <c r="M495" s="1">
        <f t="shared" si="88"/>
        <v>2</v>
      </c>
      <c r="N495" s="1">
        <f t="shared" si="89"/>
        <v>2</v>
      </c>
      <c r="O495" s="1">
        <v>1</v>
      </c>
      <c r="P495">
        <v>1</v>
      </c>
      <c r="Q495">
        <f ca="1">IFERROR(_xlfn.IFNA(MATCH($J495,INDIRECT("J"&amp;(1+P495)):$J$507,0)+P495,""),"")</f>
        <v>495</v>
      </c>
      <c r="R495">
        <f ca="1">IFERROR(_xlfn.IFNA(MATCH($J495,INDIRECT("J"&amp;(1+Q495)):$J$507,0)+Q495,""),"")</f>
        <v>502</v>
      </c>
      <c r="S495" t="str">
        <f ca="1">IFERROR(_xlfn.IFNA(MATCH($J495,INDIRECT("J"&amp;(1+R495)):$J$507,0)+R495,""),"")</f>
        <v/>
      </c>
      <c r="T495" t="str">
        <f ca="1">IFERROR(_xlfn.IFNA(MATCH($J495,INDIRECT("J"&amp;(1+S495)):$J$507,0)+S495,""),"")</f>
        <v/>
      </c>
      <c r="U495">
        <f t="shared" ca="1" si="90"/>
        <v>2</v>
      </c>
      <c r="V495">
        <f t="shared" ca="1" si="91"/>
        <v>1</v>
      </c>
      <c r="W495">
        <f t="shared" ca="1" si="92"/>
        <v>0</v>
      </c>
      <c r="X495">
        <f t="shared" ca="1" si="93"/>
        <v>0</v>
      </c>
      <c r="Y495">
        <f t="shared" ca="1" si="94"/>
        <v>6</v>
      </c>
      <c r="Z495" t="str">
        <f t="shared" si="95"/>
        <v>Zu</v>
      </c>
      <c r="AA495">
        <f ca="1">VLOOKUP(Y495,音调排序索引表!$A$1:$B$14,2,FALSE)</f>
        <v>12</v>
      </c>
    </row>
    <row r="496" spans="1:27" ht="18.75" customHeight="1">
      <c r="A496" s="4"/>
      <c r="B496" s="4"/>
      <c r="C496" s="2"/>
      <c r="D496" s="2"/>
      <c r="E496" s="3"/>
      <c r="F496" s="2"/>
      <c r="G496" s="2"/>
      <c r="H496" s="1" t="str">
        <f>IF(LEFT(竖总表!F496,1)="`",RIGHT(竖总表!F496,LEN(竖总表!F496)-1),竖总表!F496)</f>
        <v>ze2</v>
      </c>
      <c r="I496" s="1" t="str">
        <f t="shared" si="84"/>
        <v>ze2</v>
      </c>
      <c r="J496" s="1" t="str">
        <f t="shared" si="85"/>
        <v>ze</v>
      </c>
      <c r="K496" s="1" t="str">
        <f t="shared" si="86"/>
        <v>z</v>
      </c>
      <c r="L496" s="1" t="str">
        <f t="shared" si="87"/>
        <v>e</v>
      </c>
      <c r="M496" s="1">
        <f t="shared" si="88"/>
        <v>2</v>
      </c>
      <c r="N496" s="1">
        <f t="shared" si="89"/>
        <v>1</v>
      </c>
      <c r="O496" s="1">
        <v>1</v>
      </c>
      <c r="P496">
        <v>1</v>
      </c>
      <c r="Q496">
        <f ca="1">IFERROR(_xlfn.IFNA(MATCH($J496,INDIRECT("J"&amp;(1+P496)):$J$507,0)+P496,""),"")</f>
        <v>496</v>
      </c>
      <c r="R496" t="str">
        <f ca="1">IFERROR(_xlfn.IFNA(MATCH($J496,INDIRECT("J"&amp;(1+Q496)):$J$507,0)+Q496,""),"")</f>
        <v/>
      </c>
      <c r="S496" t="str">
        <f ca="1">IFERROR(_xlfn.IFNA(MATCH($J496,INDIRECT("J"&amp;(1+R496)):$J$507,0)+R496,""),"")</f>
        <v/>
      </c>
      <c r="T496" t="str">
        <f ca="1">IFERROR(_xlfn.IFNA(MATCH($J496,INDIRECT("J"&amp;(1+S496)):$J$507,0)+S496,""),"")</f>
        <v/>
      </c>
      <c r="U496">
        <f t="shared" ca="1" si="90"/>
        <v>2</v>
      </c>
      <c r="V496">
        <f t="shared" ca="1" si="91"/>
        <v>0</v>
      </c>
      <c r="W496">
        <f t="shared" ca="1" si="92"/>
        <v>0</v>
      </c>
      <c r="X496">
        <f t="shared" ca="1" si="93"/>
        <v>0</v>
      </c>
      <c r="Y496">
        <f t="shared" ca="1" si="94"/>
        <v>3</v>
      </c>
      <c r="Z496" t="str">
        <f t="shared" si="95"/>
        <v>Ze</v>
      </c>
      <c r="AA496">
        <f ca="1">VLOOKUP(Y496,音调排序索引表!$A$1:$B$14,2,FALSE)</f>
        <v>2</v>
      </c>
    </row>
    <row r="497" spans="1:27" ht="18.75" customHeight="1">
      <c r="A497" s="4"/>
      <c r="B497" s="4"/>
      <c r="C497" s="2"/>
      <c r="D497" s="2"/>
      <c r="E497" s="3"/>
      <c r="F497" s="2"/>
      <c r="G497" s="2"/>
      <c r="H497" s="1" t="str">
        <f>IF(LEFT(竖总表!F497,1)="`",RIGHT(竖总表!F497,LEN(竖总表!F497)-1),竖总表!F497)</f>
        <v>zhi1</v>
      </c>
      <c r="I497" s="1" t="str">
        <f t="shared" si="84"/>
        <v>zi1</v>
      </c>
      <c r="J497" s="1" t="str">
        <f t="shared" si="85"/>
        <v>zi</v>
      </c>
      <c r="K497" s="1" t="str">
        <f t="shared" si="86"/>
        <v>z</v>
      </c>
      <c r="L497" s="1" t="str">
        <f t="shared" si="87"/>
        <v>i</v>
      </c>
      <c r="M497" s="1">
        <f t="shared" si="88"/>
        <v>1</v>
      </c>
      <c r="N497" s="1">
        <f t="shared" si="89"/>
        <v>2</v>
      </c>
      <c r="O497" s="1">
        <v>1</v>
      </c>
      <c r="P497">
        <v>1</v>
      </c>
      <c r="Q497">
        <f ca="1">IFERROR(_xlfn.IFNA(MATCH($J497,INDIRECT("J"&amp;(1+P497)):$J$507,0)+P497,""),"")</f>
        <v>23</v>
      </c>
      <c r="R497">
        <f ca="1">IFERROR(_xlfn.IFNA(MATCH($J497,INDIRECT("J"&amp;(1+Q497)):$J$507,0)+Q497,""),"")</f>
        <v>497</v>
      </c>
      <c r="S497" t="str">
        <f ca="1">IFERROR(_xlfn.IFNA(MATCH($J497,INDIRECT("J"&amp;(1+R497)):$J$507,0)+R497,""),"")</f>
        <v/>
      </c>
      <c r="T497" t="str">
        <f ca="1">IFERROR(_xlfn.IFNA(MATCH($J497,INDIRECT("J"&amp;(1+S497)):$J$507,0)+S497,""),"")</f>
        <v/>
      </c>
      <c r="U497">
        <f t="shared" ca="1" si="90"/>
        <v>3</v>
      </c>
      <c r="V497">
        <f t="shared" ca="1" si="91"/>
        <v>1</v>
      </c>
      <c r="W497">
        <f t="shared" ca="1" si="92"/>
        <v>0</v>
      </c>
      <c r="X497">
        <f t="shared" ca="1" si="93"/>
        <v>0</v>
      </c>
      <c r="Y497">
        <f t="shared" ca="1" si="94"/>
        <v>8</v>
      </c>
      <c r="Z497" t="str">
        <f t="shared" si="95"/>
        <v>Zi</v>
      </c>
      <c r="AA497">
        <f ca="1">VLOOKUP(Y497,音调排序索引表!$A$1:$B$14,2,FALSE)</f>
        <v>13</v>
      </c>
    </row>
    <row r="498" spans="1:27" ht="18.75" customHeight="1">
      <c r="A498" s="4"/>
      <c r="B498" s="4"/>
      <c r="C498" s="2"/>
      <c r="D498" s="2"/>
      <c r="E498" s="3"/>
      <c r="F498" s="2"/>
      <c r="G498" s="2"/>
      <c r="H498" s="1" t="str">
        <f>IF(LEFT(竖总表!F498,1)="`",RIGHT(竖总表!F498,LEN(竖总表!F498)-1),竖总表!F498)</f>
        <v>zao3</v>
      </c>
      <c r="I498" s="1" t="str">
        <f t="shared" si="84"/>
        <v>zao3</v>
      </c>
      <c r="J498" s="1" t="str">
        <f t="shared" si="85"/>
        <v>zao</v>
      </c>
      <c r="K498" s="1" t="str">
        <f t="shared" si="86"/>
        <v>z</v>
      </c>
      <c r="L498" s="1" t="str">
        <f t="shared" si="87"/>
        <v>ao</v>
      </c>
      <c r="M498" s="1">
        <f t="shared" si="88"/>
        <v>3</v>
      </c>
      <c r="N498" s="1">
        <f t="shared" si="89"/>
        <v>1</v>
      </c>
      <c r="O498" s="1">
        <v>1</v>
      </c>
      <c r="P498">
        <v>1</v>
      </c>
      <c r="Q498">
        <f ca="1">IFERROR(_xlfn.IFNA(MATCH($J498,INDIRECT("J"&amp;(1+P498)):$J$507,0)+P498,""),"")</f>
        <v>498</v>
      </c>
      <c r="R498" t="str">
        <f ca="1">IFERROR(_xlfn.IFNA(MATCH($J498,INDIRECT("J"&amp;(1+Q498)):$J$507,0)+Q498,""),"")</f>
        <v/>
      </c>
      <c r="S498" t="str">
        <f ca="1">IFERROR(_xlfn.IFNA(MATCH($J498,INDIRECT("J"&amp;(1+R498)):$J$507,0)+R498,""),"")</f>
        <v/>
      </c>
      <c r="T498" t="str">
        <f ca="1">IFERROR(_xlfn.IFNA(MATCH($J498,INDIRECT("J"&amp;(1+S498)):$J$507,0)+S498,""),"")</f>
        <v/>
      </c>
      <c r="U498">
        <f t="shared" ca="1" si="90"/>
        <v>3</v>
      </c>
      <c r="V498">
        <f t="shared" ca="1" si="91"/>
        <v>0</v>
      </c>
      <c r="W498">
        <f t="shared" ca="1" si="92"/>
        <v>0</v>
      </c>
      <c r="X498">
        <f t="shared" ca="1" si="93"/>
        <v>0</v>
      </c>
      <c r="Y498">
        <f t="shared" ca="1" si="94"/>
        <v>4</v>
      </c>
      <c r="Z498" t="str">
        <f t="shared" si="95"/>
        <v>Zao</v>
      </c>
      <c r="AA498">
        <f ca="1">VLOOKUP(Y498,音调排序索引表!$A$1:$B$14,2,FALSE)</f>
        <v>3</v>
      </c>
    </row>
    <row r="499" spans="1:27" ht="18.75" customHeight="1">
      <c r="A499" s="4"/>
      <c r="B499" s="4"/>
      <c r="C499" s="2"/>
      <c r="D499" s="2"/>
      <c r="E499" s="3"/>
      <c r="F499" s="2"/>
      <c r="G499" s="2"/>
      <c r="H499" s="1" t="str">
        <f>IF(LEFT(竖总表!F499,1)="`",RIGHT(竖总表!F499,LEN(竖总表!F499)-1),竖总表!F499)</f>
        <v>zhuo1</v>
      </c>
      <c r="I499" s="1" t="str">
        <f t="shared" si="84"/>
        <v>zuo1</v>
      </c>
      <c r="J499" s="1" t="str">
        <f t="shared" si="85"/>
        <v>zuo</v>
      </c>
      <c r="K499" s="1" t="str">
        <f t="shared" si="86"/>
        <v>z</v>
      </c>
      <c r="L499" s="1" t="str">
        <f t="shared" si="87"/>
        <v>uo</v>
      </c>
      <c r="M499" s="1">
        <f t="shared" si="88"/>
        <v>1</v>
      </c>
      <c r="N499" s="1">
        <f t="shared" si="89"/>
        <v>2</v>
      </c>
      <c r="O499" s="1">
        <v>1</v>
      </c>
      <c r="P499">
        <v>1</v>
      </c>
      <c r="Q499">
        <f ca="1">IFERROR(_xlfn.IFNA(MATCH($J499,INDIRECT("J"&amp;(1+P499)):$J$507,0)+P499,""),"")</f>
        <v>494</v>
      </c>
      <c r="R499">
        <f ca="1">IFERROR(_xlfn.IFNA(MATCH($J499,INDIRECT("J"&amp;(1+Q499)):$J$507,0)+Q499,""),"")</f>
        <v>499</v>
      </c>
      <c r="S499" t="str">
        <f ca="1">IFERROR(_xlfn.IFNA(MATCH($J499,INDIRECT("J"&amp;(1+R499)):$J$507,0)+R499,""),"")</f>
        <v/>
      </c>
      <c r="T499" t="str">
        <f ca="1">IFERROR(_xlfn.IFNA(MATCH($J499,INDIRECT("J"&amp;(1+S499)):$J$507,0)+S499,""),"")</f>
        <v/>
      </c>
      <c r="U499">
        <f t="shared" ca="1" si="90"/>
        <v>4</v>
      </c>
      <c r="V499">
        <f t="shared" ca="1" si="91"/>
        <v>1</v>
      </c>
      <c r="W499">
        <f t="shared" ca="1" si="92"/>
        <v>0</v>
      </c>
      <c r="X499">
        <f t="shared" ca="1" si="93"/>
        <v>0</v>
      </c>
      <c r="Y499">
        <f t="shared" ca="1" si="94"/>
        <v>10</v>
      </c>
      <c r="Z499" t="str">
        <f t="shared" si="95"/>
        <v>Zuo</v>
      </c>
      <c r="AA499">
        <f ca="1">VLOOKUP(Y499,音调排序索引表!$A$1:$B$14,2,FALSE)</f>
        <v>14</v>
      </c>
    </row>
    <row r="500" spans="1:27" ht="18.75" customHeight="1">
      <c r="A500" s="4"/>
      <c r="B500" s="4"/>
      <c r="C500" s="2"/>
      <c r="D500" s="2"/>
      <c r="E500" s="3"/>
      <c r="F500" s="2"/>
      <c r="G500" s="2"/>
      <c r="H500" s="1" t="str">
        <f>IF(LEFT(竖总表!F500,1)="`",RIGHT(竖总表!F500,LEN(竖总表!F500)-1),竖总表!F500)</f>
        <v>zha1</v>
      </c>
      <c r="I500" s="1" t="str">
        <f t="shared" si="84"/>
        <v>za1</v>
      </c>
      <c r="J500" s="1" t="str">
        <f t="shared" si="85"/>
        <v>za</v>
      </c>
      <c r="K500" s="1" t="str">
        <f t="shared" si="86"/>
        <v>z</v>
      </c>
      <c r="L500" s="1" t="str">
        <f t="shared" si="87"/>
        <v>a</v>
      </c>
      <c r="M500" s="1">
        <f t="shared" si="88"/>
        <v>1</v>
      </c>
      <c r="N500" s="1">
        <f t="shared" si="89"/>
        <v>2</v>
      </c>
      <c r="O500" s="1">
        <v>1</v>
      </c>
      <c r="P500">
        <v>1</v>
      </c>
      <c r="Q500">
        <f ca="1">IFERROR(_xlfn.IFNA(MATCH($J500,INDIRECT("J"&amp;(1+P500)):$J$507,0)+P500,""),"")</f>
        <v>489</v>
      </c>
      <c r="R500">
        <f ca="1">IFERROR(_xlfn.IFNA(MATCH($J500,INDIRECT("J"&amp;(1+Q500)):$J$507,0)+Q500,""),"")</f>
        <v>500</v>
      </c>
      <c r="S500" t="str">
        <f ca="1">IFERROR(_xlfn.IFNA(MATCH($J500,INDIRECT("J"&amp;(1+R500)):$J$507,0)+R500,""),"")</f>
        <v/>
      </c>
      <c r="T500" t="str">
        <f ca="1">IFERROR(_xlfn.IFNA(MATCH($J500,INDIRECT("J"&amp;(1+S500)):$J$507,0)+S500,""),"")</f>
        <v/>
      </c>
      <c r="U500">
        <f t="shared" ca="1" si="90"/>
        <v>4</v>
      </c>
      <c r="V500">
        <f t="shared" ca="1" si="91"/>
        <v>1</v>
      </c>
      <c r="W500">
        <f t="shared" ca="1" si="92"/>
        <v>0</v>
      </c>
      <c r="X500">
        <f t="shared" ca="1" si="93"/>
        <v>0</v>
      </c>
      <c r="Y500">
        <f t="shared" ca="1" si="94"/>
        <v>10</v>
      </c>
      <c r="Z500" t="str">
        <f t="shared" si="95"/>
        <v>Za</v>
      </c>
      <c r="AA500">
        <f ca="1">VLOOKUP(Y500,音调排序索引表!$A$1:$B$14,2,FALSE)</f>
        <v>14</v>
      </c>
    </row>
    <row r="501" spans="1:27" ht="18.75" customHeight="1">
      <c r="A501" s="4"/>
      <c r="B501" s="4"/>
      <c r="C501" s="2"/>
      <c r="D501" s="2"/>
      <c r="E501" s="3"/>
      <c r="F501" s="2"/>
      <c r="G501" s="2"/>
      <c r="H501" s="1" t="str">
        <f>IF(LEFT(竖总表!F501,1)="`",RIGHT(竖总表!F501,LEN(竖总表!F501)-1),竖总表!F501)</f>
        <v>zheng1</v>
      </c>
      <c r="I501" s="1" t="str">
        <f t="shared" si="84"/>
        <v>zeng1</v>
      </c>
      <c r="J501" s="1" t="str">
        <f t="shared" si="85"/>
        <v>zeng</v>
      </c>
      <c r="K501" s="1" t="str">
        <f t="shared" si="86"/>
        <v>z</v>
      </c>
      <c r="L501" s="1" t="str">
        <f t="shared" si="87"/>
        <v>eng</v>
      </c>
      <c r="M501" s="1">
        <f t="shared" si="88"/>
        <v>1</v>
      </c>
      <c r="N501" s="1">
        <f t="shared" si="89"/>
        <v>1</v>
      </c>
      <c r="O501" s="1">
        <v>1</v>
      </c>
      <c r="P501">
        <v>1</v>
      </c>
      <c r="Q501">
        <f ca="1">IFERROR(_xlfn.IFNA(MATCH($J501,INDIRECT("J"&amp;(1+P501)):$J$507,0)+P501,""),"")</f>
        <v>501</v>
      </c>
      <c r="R501" t="str">
        <f ca="1">IFERROR(_xlfn.IFNA(MATCH($J501,INDIRECT("J"&amp;(1+Q501)):$J$507,0)+Q501,""),"")</f>
        <v/>
      </c>
      <c r="S501" t="str">
        <f ca="1">IFERROR(_xlfn.IFNA(MATCH($J501,INDIRECT("J"&amp;(1+R501)):$J$507,0)+R501,""),"")</f>
        <v/>
      </c>
      <c r="T501" t="str">
        <f ca="1">IFERROR(_xlfn.IFNA(MATCH($J501,INDIRECT("J"&amp;(1+S501)):$J$507,0)+S501,""),"")</f>
        <v/>
      </c>
      <c r="U501">
        <f t="shared" ca="1" si="90"/>
        <v>1</v>
      </c>
      <c r="V501">
        <f t="shared" ca="1" si="91"/>
        <v>0</v>
      </c>
      <c r="W501">
        <f t="shared" ca="1" si="92"/>
        <v>0</v>
      </c>
      <c r="X501">
        <f t="shared" ca="1" si="93"/>
        <v>0</v>
      </c>
      <c r="Y501">
        <f t="shared" ca="1" si="94"/>
        <v>2</v>
      </c>
      <c r="Z501" t="str">
        <f t="shared" si="95"/>
        <v>Zeng</v>
      </c>
      <c r="AA501">
        <f ca="1">VLOOKUP(Y501,音调排序索引表!$A$1:$B$14,2,FALSE)</f>
        <v>1</v>
      </c>
    </row>
    <row r="502" spans="1:27" ht="18.75" customHeight="1">
      <c r="A502" s="4"/>
      <c r="B502" s="4"/>
      <c r="C502" s="2"/>
      <c r="D502" s="2"/>
      <c r="E502" s="3"/>
      <c r="F502" s="2"/>
      <c r="G502" s="2"/>
      <c r="H502" s="1" t="str">
        <f>IF(LEFT(竖总表!F502,1)="`",RIGHT(竖总表!F502,LEN(竖总表!F502)-1),竖总表!F502)</f>
        <v>zhu1</v>
      </c>
      <c r="I502" s="1" t="str">
        <f t="shared" si="84"/>
        <v>zu1</v>
      </c>
      <c r="J502" s="1" t="str">
        <f t="shared" si="85"/>
        <v>zu</v>
      </c>
      <c r="K502" s="1" t="str">
        <f t="shared" si="86"/>
        <v>z</v>
      </c>
      <c r="L502" s="1" t="str">
        <f t="shared" si="87"/>
        <v>u</v>
      </c>
      <c r="M502" s="1">
        <f t="shared" si="88"/>
        <v>1</v>
      </c>
      <c r="N502" s="1">
        <f t="shared" si="89"/>
        <v>2</v>
      </c>
      <c r="O502" s="1">
        <v>1</v>
      </c>
      <c r="P502">
        <v>1</v>
      </c>
      <c r="Q502">
        <f ca="1">IFERROR(_xlfn.IFNA(MATCH($J502,INDIRECT("J"&amp;(1+P502)):$J$507,0)+P502,""),"")</f>
        <v>495</v>
      </c>
      <c r="R502">
        <f ca="1">IFERROR(_xlfn.IFNA(MATCH($J502,INDIRECT("J"&amp;(1+Q502)):$J$507,0)+Q502,""),"")</f>
        <v>502</v>
      </c>
      <c r="S502" t="str">
        <f ca="1">IFERROR(_xlfn.IFNA(MATCH($J502,INDIRECT("J"&amp;(1+R502)):$J$507,0)+R502,""),"")</f>
        <v/>
      </c>
      <c r="T502" t="str">
        <f ca="1">IFERROR(_xlfn.IFNA(MATCH($J502,INDIRECT("J"&amp;(1+S502)):$J$507,0)+S502,""),"")</f>
        <v/>
      </c>
      <c r="U502">
        <f t="shared" ca="1" si="90"/>
        <v>2</v>
      </c>
      <c r="V502">
        <f t="shared" ca="1" si="91"/>
        <v>1</v>
      </c>
      <c r="W502">
        <f t="shared" ca="1" si="92"/>
        <v>0</v>
      </c>
      <c r="X502">
        <f t="shared" ca="1" si="93"/>
        <v>0</v>
      </c>
      <c r="Y502">
        <f t="shared" ca="1" si="94"/>
        <v>6</v>
      </c>
      <c r="Z502" t="str">
        <f t="shared" si="95"/>
        <v>Zu</v>
      </c>
      <c r="AA502">
        <f ca="1">VLOOKUP(Y502,音调排序索引表!$A$1:$B$14,2,FALSE)</f>
        <v>12</v>
      </c>
    </row>
    <row r="503" spans="1:27" ht="18.75" customHeight="1">
      <c r="A503" s="4"/>
      <c r="B503" s="4"/>
      <c r="C503" s="2"/>
      <c r="D503" s="2"/>
      <c r="E503" s="3"/>
      <c r="F503" s="2"/>
      <c r="G503" s="2"/>
      <c r="H503" s="1" t="str">
        <f>IF(LEFT(竖总表!F503,1)="`",RIGHT(竖总表!F503,LEN(竖总表!F503)-1),竖总表!F503)</f>
        <v>zuan4</v>
      </c>
      <c r="I503" s="1" t="str">
        <f t="shared" si="84"/>
        <v>zuan4</v>
      </c>
      <c r="J503" s="1" t="str">
        <f t="shared" si="85"/>
        <v>zuan</v>
      </c>
      <c r="K503" s="1" t="str">
        <f t="shared" si="86"/>
        <v>z</v>
      </c>
      <c r="L503" s="1" t="str">
        <f t="shared" si="87"/>
        <v>uan</v>
      </c>
      <c r="M503" s="1">
        <f t="shared" si="88"/>
        <v>4</v>
      </c>
      <c r="N503" s="1">
        <f t="shared" si="89"/>
        <v>1</v>
      </c>
      <c r="O503" s="1">
        <v>1</v>
      </c>
      <c r="P503">
        <v>1</v>
      </c>
      <c r="Q503">
        <f ca="1">IFERROR(_xlfn.IFNA(MATCH($J503,INDIRECT("J"&amp;(1+P503)):$J$507,0)+P503,""),"")</f>
        <v>503</v>
      </c>
      <c r="R503" t="str">
        <f ca="1">IFERROR(_xlfn.IFNA(MATCH($J503,INDIRECT("J"&amp;(1+Q503)):$J$507,0)+Q503,""),"")</f>
        <v/>
      </c>
      <c r="S503" t="str">
        <f ca="1">IFERROR(_xlfn.IFNA(MATCH($J503,INDIRECT("J"&amp;(1+R503)):$J$507,0)+R503,""),"")</f>
        <v/>
      </c>
      <c r="T503" t="str">
        <f ca="1">IFERROR(_xlfn.IFNA(MATCH($J503,INDIRECT("J"&amp;(1+S503)):$J$507,0)+S503,""),"")</f>
        <v/>
      </c>
      <c r="U503">
        <f t="shared" ca="1" si="90"/>
        <v>4</v>
      </c>
      <c r="V503">
        <f t="shared" ca="1" si="91"/>
        <v>0</v>
      </c>
      <c r="W503">
        <f t="shared" ca="1" si="92"/>
        <v>0</v>
      </c>
      <c r="X503">
        <f t="shared" ca="1" si="93"/>
        <v>0</v>
      </c>
      <c r="Y503">
        <f t="shared" ca="1" si="94"/>
        <v>5</v>
      </c>
      <c r="Z503" t="str">
        <f t="shared" si="95"/>
        <v>Zuan</v>
      </c>
      <c r="AA503">
        <f ca="1">VLOOKUP(Y503,音调排序索引表!$A$1:$B$14,2,FALSE)</f>
        <v>4</v>
      </c>
    </row>
    <row r="504" spans="1:27" ht="18.75" customHeight="1">
      <c r="A504" s="4"/>
      <c r="B504" s="4"/>
      <c r="C504" s="2"/>
      <c r="D504" s="2"/>
      <c r="E504" s="3"/>
      <c r="F504" s="2"/>
      <c r="G504" s="2"/>
      <c r="H504" s="1" t="str">
        <f>IF(LEFT(竖总表!F504,1)="`",RIGHT(竖总表!F504,LEN(竖总表!F504)-1),竖总表!F504)</f>
        <v>zhen3</v>
      </c>
      <c r="I504" s="1" t="str">
        <f t="shared" si="84"/>
        <v>zen3</v>
      </c>
      <c r="J504" s="1" t="str">
        <f t="shared" si="85"/>
        <v>zen</v>
      </c>
      <c r="K504" s="1" t="str">
        <f t="shared" si="86"/>
        <v>z</v>
      </c>
      <c r="L504" s="1" t="str">
        <f t="shared" si="87"/>
        <v>en</v>
      </c>
      <c r="M504" s="1">
        <f t="shared" si="88"/>
        <v>3</v>
      </c>
      <c r="N504" s="1">
        <f t="shared" si="89"/>
        <v>1</v>
      </c>
      <c r="O504" s="1">
        <v>1</v>
      </c>
      <c r="P504">
        <v>1</v>
      </c>
      <c r="Q504">
        <f ca="1">IFERROR(_xlfn.IFNA(MATCH($J504,INDIRECT("J"&amp;(1+P504)):$J$507,0)+P504,""),"")</f>
        <v>504</v>
      </c>
      <c r="R504" t="str">
        <f ca="1">IFERROR(_xlfn.IFNA(MATCH($J504,INDIRECT("J"&amp;(1+Q504)):$J$507,0)+Q504,""),"")</f>
        <v/>
      </c>
      <c r="S504" t="str">
        <f ca="1">IFERROR(_xlfn.IFNA(MATCH($J504,INDIRECT("J"&amp;(1+R504)):$J$507,0)+R504,""),"")</f>
        <v/>
      </c>
      <c r="T504" t="str">
        <f ca="1">IFERROR(_xlfn.IFNA(MATCH($J504,INDIRECT("J"&amp;(1+S504)):$J$507,0)+S504,""),"")</f>
        <v/>
      </c>
      <c r="U504">
        <f t="shared" ca="1" si="90"/>
        <v>3</v>
      </c>
      <c r="V504">
        <f t="shared" ca="1" si="91"/>
        <v>0</v>
      </c>
      <c r="W504">
        <f t="shared" ca="1" si="92"/>
        <v>0</v>
      </c>
      <c r="X504">
        <f t="shared" ca="1" si="93"/>
        <v>0</v>
      </c>
      <c r="Y504">
        <f t="shared" ca="1" si="94"/>
        <v>4</v>
      </c>
      <c r="Z504" t="str">
        <f t="shared" si="95"/>
        <v>Zen</v>
      </c>
      <c r="AA504">
        <f ca="1">VLOOKUP(Y504,音调排序索引表!$A$1:$B$14,2,FALSE)</f>
        <v>3</v>
      </c>
    </row>
    <row r="505" spans="1:27" ht="18.75" customHeight="1">
      <c r="A505" s="4"/>
      <c r="B505" s="4"/>
      <c r="C505" s="2"/>
      <c r="D505" s="2"/>
      <c r="E505" s="3"/>
      <c r="F505" s="2"/>
      <c r="G505" s="2"/>
      <c r="H505" s="1" t="str">
        <f>IF(LEFT(竖总表!F505,1)="`",RIGHT(竖总表!F505,LEN(竖总表!F505)-1),竖总表!F505)</f>
        <v>zou1</v>
      </c>
      <c r="I505" s="1" t="str">
        <f t="shared" si="84"/>
        <v>zou1</v>
      </c>
      <c r="J505" s="1" t="str">
        <f t="shared" si="85"/>
        <v>zou</v>
      </c>
      <c r="K505" s="1" t="str">
        <f t="shared" si="86"/>
        <v>z</v>
      </c>
      <c r="L505" s="1" t="str">
        <f t="shared" si="87"/>
        <v>ou</v>
      </c>
      <c r="M505" s="1">
        <f t="shared" si="88"/>
        <v>1</v>
      </c>
      <c r="N505" s="1">
        <f t="shared" si="89"/>
        <v>2</v>
      </c>
      <c r="O505" s="1">
        <v>1</v>
      </c>
      <c r="P505">
        <v>1</v>
      </c>
      <c r="Q505">
        <f ca="1">IFERROR(_xlfn.IFNA(MATCH($J505,INDIRECT("J"&amp;(1+P505)):$J$507,0)+P505,""),"")</f>
        <v>488</v>
      </c>
      <c r="R505">
        <f ca="1">IFERROR(_xlfn.IFNA(MATCH($J505,INDIRECT("J"&amp;(1+Q505)):$J$507,0)+Q505,""),"")</f>
        <v>505</v>
      </c>
      <c r="S505" t="str">
        <f ca="1">IFERROR(_xlfn.IFNA(MATCH($J505,INDIRECT("J"&amp;(1+R505)):$J$507,0)+R505,""),"")</f>
        <v/>
      </c>
      <c r="T505" t="str">
        <f ca="1">IFERROR(_xlfn.IFNA(MATCH($J505,INDIRECT("J"&amp;(1+S505)):$J$507,0)+S505,""),"")</f>
        <v/>
      </c>
      <c r="U505">
        <f t="shared" ca="1" si="90"/>
        <v>2</v>
      </c>
      <c r="V505">
        <f t="shared" ca="1" si="91"/>
        <v>1</v>
      </c>
      <c r="W505">
        <f t="shared" ca="1" si="92"/>
        <v>0</v>
      </c>
      <c r="X505">
        <f t="shared" ca="1" si="93"/>
        <v>0</v>
      </c>
      <c r="Y505">
        <f t="shared" ca="1" si="94"/>
        <v>6</v>
      </c>
      <c r="Z505" t="str">
        <f t="shared" si="95"/>
        <v>Zou</v>
      </c>
      <c r="AA505">
        <f ca="1">VLOOKUP(Y505,音调排序索引表!$A$1:$B$14,2,FALSE)</f>
        <v>12</v>
      </c>
    </row>
    <row r="506" spans="1:27" ht="18.75" customHeight="1">
      <c r="A506" s="4"/>
      <c r="B506" s="4"/>
      <c r="C506" s="2"/>
      <c r="D506" s="2"/>
      <c r="E506" s="3"/>
      <c r="F506" s="2"/>
      <c r="G506" s="2"/>
      <c r="H506" s="1" t="str">
        <f>IF(LEFT(竖总表!F506,1)="`",RIGHT(竖总表!F506,LEN(竖总表!F506)-1),竖总表!F506)</f>
        <v>zhun3</v>
      </c>
      <c r="I506" s="1" t="str">
        <f t="shared" si="84"/>
        <v>zun3</v>
      </c>
      <c r="J506" s="1" t="str">
        <f t="shared" si="85"/>
        <v>zun</v>
      </c>
      <c r="K506" s="1" t="str">
        <f t="shared" si="86"/>
        <v>z</v>
      </c>
      <c r="L506" s="1" t="str">
        <f t="shared" si="87"/>
        <v>un</v>
      </c>
      <c r="M506" s="1">
        <f t="shared" si="88"/>
        <v>3</v>
      </c>
      <c r="N506" s="1">
        <f t="shared" si="89"/>
        <v>1</v>
      </c>
      <c r="O506" s="1">
        <v>1</v>
      </c>
      <c r="P506">
        <v>1</v>
      </c>
      <c r="Q506">
        <f ca="1">IFERROR(_xlfn.IFNA(MATCH($J506,INDIRECT("J"&amp;(1+P506)):$J$507,0)+P506,""),"")</f>
        <v>506</v>
      </c>
      <c r="R506" t="str">
        <f ca="1">IFERROR(_xlfn.IFNA(MATCH($J506,INDIRECT("J"&amp;(1+Q506)):$J$507,0)+Q506,""),"")</f>
        <v/>
      </c>
      <c r="S506" t="str">
        <f ca="1">IFERROR(_xlfn.IFNA(MATCH($J506,INDIRECT("J"&amp;(1+R506)):$J$507,0)+R506,""),"")</f>
        <v/>
      </c>
      <c r="T506" t="str">
        <f ca="1">IFERROR(_xlfn.IFNA(MATCH($J506,INDIRECT("J"&amp;(1+S506)):$J$507,0)+S506,""),"")</f>
        <v/>
      </c>
      <c r="U506">
        <f t="shared" ca="1" si="90"/>
        <v>3</v>
      </c>
      <c r="V506">
        <f t="shared" ca="1" si="91"/>
        <v>0</v>
      </c>
      <c r="W506">
        <f t="shared" ca="1" si="92"/>
        <v>0</v>
      </c>
      <c r="X506">
        <f t="shared" ca="1" si="93"/>
        <v>0</v>
      </c>
      <c r="Y506">
        <f t="shared" ca="1" si="94"/>
        <v>4</v>
      </c>
      <c r="Z506" t="str">
        <f t="shared" si="95"/>
        <v>Zun</v>
      </c>
      <c r="AA506">
        <f ca="1">VLOOKUP(Y506,音调排序索引表!$A$1:$B$14,2,FALSE)</f>
        <v>3</v>
      </c>
    </row>
    <row r="507" spans="1:27" ht="18.75" customHeight="1">
      <c r="A507" s="4"/>
      <c r="B507" s="4"/>
      <c r="C507" s="2"/>
      <c r="D507" s="2"/>
      <c r="E507" s="3"/>
      <c r="F507" s="2"/>
      <c r="G507" s="2"/>
      <c r="H507" s="1" t="str">
        <f>IF(LEFT(竖总表!F507,1)="`",RIGHT(竖总表!F507,LEN(竖总表!F507)-1),竖总表!F507)</f>
        <v>zhuang1</v>
      </c>
      <c r="I507" s="1" t="str">
        <f t="shared" si="84"/>
        <v>zuang1</v>
      </c>
      <c r="J507" s="1" t="str">
        <f t="shared" si="85"/>
        <v>zuang</v>
      </c>
      <c r="K507" s="1" t="str">
        <f t="shared" si="86"/>
        <v>z</v>
      </c>
      <c r="L507" s="1" t="str">
        <f t="shared" si="87"/>
        <v>uang</v>
      </c>
      <c r="M507" s="1">
        <f t="shared" si="88"/>
        <v>1</v>
      </c>
      <c r="N507" s="1">
        <f t="shared" si="89"/>
        <v>1</v>
      </c>
      <c r="O507" s="1">
        <v>1</v>
      </c>
      <c r="P507">
        <v>1</v>
      </c>
      <c r="Q507">
        <f ca="1">IFERROR(_xlfn.IFNA(MATCH($J507,INDIRECT("J"&amp;(1+P507)):$J$507,0)+P507,""),"")</f>
        <v>507</v>
      </c>
      <c r="R507">
        <f ca="1">IFERROR(_xlfn.IFNA(MATCH($J507,INDIRECT("J"&amp;(1+Q507)):$J$507,0)+Q507,""),"")</f>
        <v>508</v>
      </c>
      <c r="S507">
        <f ca="1">IFERROR(_xlfn.IFNA(MATCH($J507,INDIRECT("J"&amp;(1+R507)):$J$507,0)+R507,""),"")</f>
        <v>509</v>
      </c>
      <c r="T507">
        <f ca="1">IFERROR(_xlfn.IFNA(MATCH($J507,INDIRECT("J"&amp;(1+S507)):$J$507,0)+S507,""),"")</f>
        <v>510</v>
      </c>
      <c r="U507">
        <f t="shared" ca="1" si="90"/>
        <v>1</v>
      </c>
      <c r="V507">
        <f t="shared" ca="1" si="91"/>
        <v>0</v>
      </c>
      <c r="W507">
        <f t="shared" ca="1" si="92"/>
        <v>0</v>
      </c>
      <c r="X507">
        <f t="shared" ca="1" si="93"/>
        <v>0</v>
      </c>
      <c r="Y507">
        <f t="shared" ca="1" si="94"/>
        <v>2</v>
      </c>
      <c r="Z507" t="str">
        <f t="shared" si="95"/>
        <v>Zuang</v>
      </c>
      <c r="AA507">
        <f ca="1">VLOOKUP(Y507,音调排序索引表!$A$1:$B$14,2,FALSE)</f>
        <v>1</v>
      </c>
    </row>
  </sheetData>
  <phoneticPr fontId="1" type="noConversion"/>
  <pageMargins left="0.7" right="0.7" top="0.75" bottom="0.75" header="0.3" footer="0.3"/>
  <pageSetup paperSize="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workbookViewId="0">
      <selection activeCell="J4" sqref="J4"/>
    </sheetView>
  </sheetViews>
  <sheetFormatPr defaultRowHeight="14.25"/>
  <sheetData>
    <row r="1" spans="1:2">
      <c r="A1" s="1">
        <v>2</v>
      </c>
      <c r="B1" s="1">
        <v>1</v>
      </c>
    </row>
    <row r="2" spans="1:2">
      <c r="A2" s="1">
        <v>3</v>
      </c>
      <c r="B2" s="1">
        <v>2</v>
      </c>
    </row>
    <row r="3" spans="1:2">
      <c r="A3" s="1">
        <v>4</v>
      </c>
      <c r="B3" s="1">
        <v>3</v>
      </c>
    </row>
    <row r="4" spans="1:2">
      <c r="A4" s="1">
        <v>5</v>
      </c>
      <c r="B4" s="1">
        <v>4</v>
      </c>
    </row>
    <row r="5" spans="1:2">
      <c r="A5" s="1">
        <v>6</v>
      </c>
      <c r="B5" s="1">
        <v>12</v>
      </c>
    </row>
    <row r="6" spans="1:2">
      <c r="A6" s="1">
        <v>8</v>
      </c>
      <c r="B6" s="1">
        <v>13</v>
      </c>
    </row>
    <row r="7" spans="1:2">
      <c r="A7" s="1">
        <v>10</v>
      </c>
      <c r="B7" s="1">
        <v>14</v>
      </c>
    </row>
    <row r="8" spans="1:2">
      <c r="A8" s="1">
        <v>12</v>
      </c>
      <c r="B8" s="1">
        <v>23</v>
      </c>
    </row>
    <row r="9" spans="1:2">
      <c r="A9" s="1">
        <v>15</v>
      </c>
      <c r="B9" s="1">
        <v>24</v>
      </c>
    </row>
    <row r="10" spans="1:2">
      <c r="A10" s="1">
        <v>20</v>
      </c>
      <c r="B10" s="1">
        <v>34</v>
      </c>
    </row>
    <row r="11" spans="1:2">
      <c r="A11" s="1">
        <v>24</v>
      </c>
      <c r="B11" s="1">
        <v>123</v>
      </c>
    </row>
    <row r="12" spans="1:2">
      <c r="A12" s="1">
        <v>30</v>
      </c>
      <c r="B12" s="1">
        <v>124</v>
      </c>
    </row>
    <row r="13" spans="1:2">
      <c r="A13" s="1">
        <v>40</v>
      </c>
      <c r="B13" s="1">
        <v>134</v>
      </c>
    </row>
    <row r="14" spans="1:2">
      <c r="A14" s="1">
        <v>60</v>
      </c>
      <c r="B14" s="1">
        <v>234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说明</vt:lpstr>
      <vt:lpstr>竖总表</vt:lpstr>
      <vt:lpstr>联想词与读音二维表</vt:lpstr>
      <vt:lpstr>读音占用统计</vt:lpstr>
      <vt:lpstr>三盲编码示例</vt:lpstr>
      <vt:lpstr>音调占用计算表</vt:lpstr>
      <vt:lpstr>音调排序索引表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Qiao</dc:creator>
  <cp:lastModifiedBy>spoon</cp:lastModifiedBy>
  <cp:lastPrinted>2023-05-03T13:56:07Z</cp:lastPrinted>
  <dcterms:created xsi:type="dcterms:W3CDTF">2015-06-05T18:19:34Z</dcterms:created>
  <dcterms:modified xsi:type="dcterms:W3CDTF">2023-05-10T07:29:30Z</dcterms:modified>
</cp:coreProperties>
</file>